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ydgoski KG\"/>
    </mc:Choice>
  </mc:AlternateContent>
  <bookViews>
    <workbookView xWindow="0" yWindow="0" windowWidth="28800" windowHeight="12330" firstSheet="6" activeTab="11"/>
  </bookViews>
  <sheets>
    <sheet name="kobieta_prev" sheetId="16" state="hidden" r:id="rId1"/>
    <sheet name="Cup 23.04.2022" sheetId="21" r:id="rId2"/>
    <sheet name="Ranking Cup 23.04.2022" sheetId="23" r:id="rId3"/>
    <sheet name="Cup 21.05.2022" sheetId="19" r:id="rId4"/>
    <sheet name="Ranking Cup 21.05.2022" sheetId="20" r:id="rId5"/>
    <sheet name="Cup 25.06.2022" sheetId="1" r:id="rId6"/>
    <sheet name="Ranking Cup 25.06.2022" sheetId="18" r:id="rId7"/>
    <sheet name="Mistrzostwa Bydgoszczy" sheetId="24" r:id="rId8"/>
    <sheet name="Mistrzostwa Bydgoszczy Ranking" sheetId="25" r:id="rId9"/>
    <sheet name="Ranking All" sheetId="27" r:id="rId10"/>
    <sheet name="Ranking stroke play" sheetId="28" r:id="rId11"/>
    <sheet name="Ranking STB" sheetId="29" r:id="rId12"/>
    <sheet name="tmp" sheetId="6" state="hidden" r:id="rId13"/>
  </sheets>
  <definedNames>
    <definedName name="_xlnm._FilterDatabase" localSheetId="4" hidden="1">'Ranking Cup 21.05.2022'!$A$3:$F$3</definedName>
    <definedName name="_xlnm._FilterDatabase" localSheetId="2" hidden="1">'Ranking Cup 23.04.2022'!$A$3:$F$3</definedName>
    <definedName name="_xlnm._FilterDatabase" localSheetId="6" hidden="1">'Ranking Cup 25.06.2022'!$A$3:$F$3</definedName>
    <definedName name="_xlnm._FilterDatabase" localSheetId="11" hidden="1">'Ranking STB'!$A$2:$H$2</definedName>
    <definedName name="_xlnm._FilterDatabase" localSheetId="10" hidden="1">'Ranking stroke play'!$B$2:$H$2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29" l="1"/>
  <c r="H5" i="28"/>
  <c r="H4" i="29" l="1"/>
  <c r="H3" i="29"/>
  <c r="H45" i="29"/>
  <c r="H22" i="29"/>
  <c r="H48" i="29"/>
  <c r="H42" i="29"/>
  <c r="H24" i="29"/>
  <c r="H31" i="29"/>
  <c r="H8" i="29"/>
  <c r="H35" i="29"/>
  <c r="H26" i="29"/>
  <c r="H23" i="29"/>
  <c r="H17" i="29"/>
  <c r="H30" i="29"/>
  <c r="H13" i="29"/>
  <c r="H20" i="29"/>
  <c r="H21" i="29"/>
  <c r="H15" i="29"/>
  <c r="H7" i="29"/>
  <c r="H11" i="29"/>
  <c r="H39" i="29"/>
  <c r="H33" i="29"/>
  <c r="H43" i="29"/>
  <c r="H9" i="29"/>
  <c r="H16" i="29"/>
  <c r="H14" i="29"/>
  <c r="H29" i="29"/>
  <c r="H37" i="29"/>
  <c r="H49" i="29"/>
  <c r="H25" i="29"/>
  <c r="H18" i="29"/>
  <c r="H40" i="29"/>
  <c r="H19" i="29"/>
  <c r="H28" i="29"/>
  <c r="H6" i="29"/>
  <c r="H34" i="29"/>
  <c r="H44" i="29"/>
  <c r="H5" i="29"/>
  <c r="H12" i="29"/>
  <c r="H38" i="29"/>
  <c r="H47" i="29"/>
  <c r="H41" i="29"/>
  <c r="H46" i="29"/>
  <c r="H27" i="29"/>
  <c r="H36" i="29"/>
  <c r="H32" i="29"/>
  <c r="H7" i="28"/>
  <c r="H4" i="28"/>
  <c r="H34" i="28"/>
  <c r="H25" i="28"/>
  <c r="H48" i="28"/>
  <c r="H43" i="28"/>
  <c r="H19" i="28"/>
  <c r="H41" i="28"/>
  <c r="H6" i="28"/>
  <c r="H29" i="28"/>
  <c r="H42" i="28"/>
  <c r="H28" i="28"/>
  <c r="H35" i="28"/>
  <c r="H36" i="28"/>
  <c r="H12" i="28"/>
  <c r="H38" i="28"/>
  <c r="H9" i="28"/>
  <c r="H20" i="28"/>
  <c r="H11" i="28"/>
  <c r="H15" i="28"/>
  <c r="H44" i="28"/>
  <c r="H26" i="28"/>
  <c r="H18" i="28"/>
  <c r="H8" i="28"/>
  <c r="H14" i="28"/>
  <c r="H23" i="28"/>
  <c r="H45" i="28"/>
  <c r="H27" i="28"/>
  <c r="H49" i="28"/>
  <c r="H40" i="28"/>
  <c r="H16" i="28"/>
  <c r="H24" i="28"/>
  <c r="H17" i="28"/>
  <c r="H31" i="28"/>
  <c r="H3" i="28"/>
  <c r="H37" i="28"/>
  <c r="H21" i="28"/>
  <c r="H13" i="28"/>
  <c r="H10" i="28"/>
  <c r="H32" i="28"/>
  <c r="H46" i="28"/>
  <c r="H39" i="28"/>
  <c r="H47" i="28"/>
  <c r="H22" i="28"/>
  <c r="H33" i="28"/>
  <c r="H30" i="28"/>
  <c r="C17" i="20"/>
  <c r="C18" i="20"/>
  <c r="C15" i="20"/>
  <c r="C13" i="20"/>
  <c r="C9" i="20"/>
  <c r="C14" i="20"/>
  <c r="C11" i="20"/>
  <c r="C12" i="20"/>
  <c r="C5" i="20"/>
  <c r="C4" i="20"/>
  <c r="C16" i="20"/>
  <c r="C7" i="20"/>
  <c r="C10" i="20"/>
  <c r="C6" i="20"/>
  <c r="E17" i="20"/>
  <c r="E18" i="20"/>
  <c r="E15" i="20"/>
  <c r="E13" i="20"/>
  <c r="E14" i="20"/>
  <c r="E11" i="20"/>
  <c r="E12" i="20"/>
  <c r="E5" i="20"/>
  <c r="E16" i="20"/>
  <c r="B17" i="20"/>
  <c r="B18" i="20"/>
  <c r="B15" i="20"/>
  <c r="B13" i="20"/>
  <c r="B9" i="20"/>
  <c r="B14" i="20"/>
  <c r="B12" i="20"/>
  <c r="B11" i="20"/>
  <c r="A13" i="20"/>
  <c r="A9" i="20"/>
  <c r="B16" i="20"/>
  <c r="B5" i="20"/>
  <c r="A5" i="20"/>
  <c r="A4" i="20"/>
  <c r="E7" i="20"/>
  <c r="B7" i="20"/>
  <c r="A7" i="20"/>
  <c r="N34" i="25"/>
  <c r="F34" i="25"/>
  <c r="N33" i="25"/>
  <c r="F33" i="25"/>
  <c r="N32" i="25"/>
  <c r="F32" i="25"/>
  <c r="N31" i="25"/>
  <c r="F31" i="25"/>
  <c r="N30" i="25"/>
  <c r="F30" i="25"/>
  <c r="N29" i="25"/>
  <c r="F29" i="25"/>
  <c r="N28" i="25"/>
  <c r="F28" i="25"/>
  <c r="N27" i="25"/>
  <c r="F27" i="25"/>
  <c r="N26" i="25"/>
  <c r="F26" i="25"/>
  <c r="N25" i="25"/>
  <c r="F25" i="25"/>
  <c r="N24" i="25"/>
  <c r="F24" i="25"/>
  <c r="N23" i="25"/>
  <c r="F23" i="25"/>
  <c r="N22" i="25"/>
  <c r="F22" i="25"/>
  <c r="N21" i="25"/>
  <c r="F21" i="25"/>
  <c r="N20" i="25"/>
  <c r="F20" i="25"/>
  <c r="N19" i="25"/>
  <c r="F19" i="25"/>
  <c r="N18" i="25"/>
  <c r="F18" i="25"/>
  <c r="N17" i="25"/>
  <c r="F17" i="25"/>
  <c r="N16" i="25"/>
  <c r="F16" i="25"/>
  <c r="N15" i="25"/>
  <c r="F15" i="25"/>
  <c r="N14" i="25"/>
  <c r="F14" i="25"/>
  <c r="N13" i="25"/>
  <c r="F13" i="25"/>
  <c r="N12" i="25"/>
  <c r="F12" i="25"/>
  <c r="N11" i="25"/>
  <c r="F11" i="25"/>
  <c r="N10" i="25"/>
  <c r="F10" i="25"/>
  <c r="N9" i="25"/>
  <c r="F9" i="25"/>
  <c r="N8" i="25"/>
  <c r="F8" i="25"/>
  <c r="N7" i="25"/>
  <c r="F7" i="25"/>
  <c r="N6" i="25"/>
  <c r="F6" i="25"/>
  <c r="N5" i="25"/>
  <c r="F5" i="25"/>
  <c r="F4" i="25"/>
  <c r="N4" i="25"/>
  <c r="N3" i="25"/>
  <c r="F3" i="25"/>
  <c r="N35" i="24"/>
  <c r="F35" i="24"/>
  <c r="N34" i="24"/>
  <c r="F34" i="24"/>
  <c r="N33" i="24"/>
  <c r="F33" i="24"/>
  <c r="N32" i="24"/>
  <c r="F32" i="24"/>
  <c r="N31" i="24"/>
  <c r="F31" i="24"/>
  <c r="N30" i="24"/>
  <c r="F30" i="24"/>
  <c r="N29" i="24"/>
  <c r="F29" i="24"/>
  <c r="N28" i="24"/>
  <c r="F28" i="24"/>
  <c r="N27" i="24"/>
  <c r="F27" i="24"/>
  <c r="N26" i="24"/>
  <c r="F26" i="24"/>
  <c r="N25" i="24"/>
  <c r="F25" i="24"/>
  <c r="N24" i="24"/>
  <c r="F24" i="24"/>
  <c r="N23" i="24"/>
  <c r="F23" i="24"/>
  <c r="N22" i="24"/>
  <c r="F22" i="24"/>
  <c r="N21" i="24"/>
  <c r="F21" i="24"/>
  <c r="N20" i="24"/>
  <c r="F20" i="24"/>
  <c r="N19" i="24"/>
  <c r="F19" i="24"/>
  <c r="N18" i="24"/>
  <c r="F18" i="24"/>
  <c r="N17" i="24"/>
  <c r="F17" i="24"/>
  <c r="N16" i="24"/>
  <c r="F16" i="24"/>
  <c r="N15" i="24"/>
  <c r="F15" i="24"/>
  <c r="N14" i="24"/>
  <c r="F14" i="24"/>
  <c r="N13" i="24"/>
  <c r="F13" i="24"/>
  <c r="N12" i="24"/>
  <c r="F12" i="24"/>
  <c r="N11" i="24"/>
  <c r="F11" i="24"/>
  <c r="N10" i="24"/>
  <c r="F10" i="24"/>
  <c r="N9" i="24"/>
  <c r="F9" i="24"/>
  <c r="N8" i="24"/>
  <c r="F8" i="24"/>
  <c r="N7" i="24"/>
  <c r="F7" i="24"/>
  <c r="N6" i="24"/>
  <c r="F6" i="24"/>
  <c r="N5" i="24"/>
  <c r="F5" i="24"/>
  <c r="N4" i="24"/>
  <c r="F4" i="24"/>
  <c r="N3" i="24"/>
  <c r="F3" i="24"/>
  <c r="E20" i="23"/>
  <c r="E17" i="23"/>
  <c r="E6" i="23"/>
  <c r="E19" i="23"/>
  <c r="E12" i="23"/>
  <c r="E18" i="23"/>
  <c r="E16" i="23"/>
  <c r="E4" i="23"/>
  <c r="E14" i="23"/>
  <c r="E15" i="23"/>
  <c r="E11" i="23"/>
  <c r="E10" i="23"/>
  <c r="E13" i="23"/>
  <c r="E5" i="23"/>
  <c r="E8" i="23"/>
  <c r="C20" i="23"/>
  <c r="C17" i="23"/>
  <c r="C6" i="23"/>
  <c r="C19" i="23"/>
  <c r="C12" i="23"/>
  <c r="C18" i="23"/>
  <c r="C16" i="23"/>
  <c r="C4" i="23"/>
  <c r="C14" i="23"/>
  <c r="C15" i="23"/>
  <c r="C11" i="23"/>
  <c r="C10" i="23"/>
  <c r="C13" i="23"/>
  <c r="C5" i="23"/>
  <c r="B8" i="23"/>
  <c r="C8" i="23"/>
  <c r="B20" i="23"/>
  <c r="B17" i="23"/>
  <c r="B6" i="23"/>
  <c r="B19" i="23"/>
  <c r="B12" i="23"/>
  <c r="B18" i="23"/>
  <c r="B16" i="23"/>
  <c r="B4" i="23"/>
  <c r="B14" i="23"/>
  <c r="B15" i="23"/>
  <c r="B11" i="23"/>
  <c r="B10" i="23"/>
  <c r="B13" i="23"/>
  <c r="B5" i="23"/>
  <c r="A20" i="23"/>
  <c r="A17" i="23"/>
  <c r="A6" i="23"/>
  <c r="A19" i="23"/>
  <c r="A12" i="23"/>
  <c r="A18" i="23"/>
  <c r="A16" i="23"/>
  <c r="A4" i="23"/>
  <c r="A14" i="23"/>
  <c r="A15" i="23"/>
  <c r="A11" i="23"/>
  <c r="A10" i="23"/>
  <c r="A13" i="23"/>
  <c r="A5" i="23"/>
  <c r="A8" i="23"/>
  <c r="E9" i="23"/>
  <c r="C9" i="23"/>
  <c r="B9" i="23"/>
  <c r="A9" i="23"/>
  <c r="E7" i="23"/>
  <c r="C7" i="23"/>
  <c r="B7" i="23"/>
  <c r="A7" i="23"/>
  <c r="AL109" i="21"/>
  <c r="Z109" i="21"/>
  <c r="AJ108" i="21"/>
  <c r="AF108" i="21"/>
  <c r="AB108" i="21"/>
  <c r="U108" i="21"/>
  <c r="Q108" i="21"/>
  <c r="AJ107" i="21"/>
  <c r="AI107" i="21"/>
  <c r="AI108" i="21" s="1"/>
  <c r="AH107" i="21"/>
  <c r="AH108" i="21" s="1"/>
  <c r="AG107" i="21"/>
  <c r="AG108" i="21" s="1"/>
  <c r="AF107" i="21"/>
  <c r="AE107" i="21"/>
  <c r="AE108" i="21" s="1"/>
  <c r="AD107" i="21"/>
  <c r="AD108" i="21" s="1"/>
  <c r="AC107" i="21"/>
  <c r="AC108" i="21" s="1"/>
  <c r="AB107" i="21"/>
  <c r="X107" i="21"/>
  <c r="X108" i="21" s="1"/>
  <c r="W107" i="21"/>
  <c r="W108" i="21" s="1"/>
  <c r="V107" i="21"/>
  <c r="V108" i="21" s="1"/>
  <c r="U107" i="21"/>
  <c r="T107" i="21"/>
  <c r="T108" i="21" s="1"/>
  <c r="S107" i="21"/>
  <c r="S108" i="21" s="1"/>
  <c r="R107" i="21"/>
  <c r="R108" i="21" s="1"/>
  <c r="Q107" i="21"/>
  <c r="P107" i="21"/>
  <c r="P108" i="21" s="1"/>
  <c r="AN106" i="21"/>
  <c r="AL106" i="21"/>
  <c r="Z106" i="21"/>
  <c r="L106" i="21"/>
  <c r="AL103" i="21"/>
  <c r="Z103" i="21"/>
  <c r="AN103" i="21" s="1"/>
  <c r="AJ102" i="21"/>
  <c r="AF102" i="21"/>
  <c r="AB102" i="21"/>
  <c r="U102" i="21"/>
  <c r="Q102" i="21"/>
  <c r="AJ101" i="21"/>
  <c r="AI101" i="21"/>
  <c r="AI102" i="21" s="1"/>
  <c r="AH101" i="21"/>
  <c r="AH102" i="21" s="1"/>
  <c r="AG101" i="21"/>
  <c r="AG102" i="21" s="1"/>
  <c r="AF101" i="21"/>
  <c r="AE101" i="21"/>
  <c r="AE102" i="21" s="1"/>
  <c r="AD101" i="21"/>
  <c r="AD102" i="21" s="1"/>
  <c r="AC101" i="21"/>
  <c r="AC102" i="21" s="1"/>
  <c r="AB101" i="21"/>
  <c r="X101" i="21"/>
  <c r="X102" i="21" s="1"/>
  <c r="W101" i="21"/>
  <c r="W102" i="21" s="1"/>
  <c r="V101" i="21"/>
  <c r="V102" i="21" s="1"/>
  <c r="U101" i="21"/>
  <c r="T101" i="21"/>
  <c r="T102" i="21" s="1"/>
  <c r="S101" i="21"/>
  <c r="S102" i="21" s="1"/>
  <c r="R101" i="21"/>
  <c r="R102" i="21" s="1"/>
  <c r="Q101" i="21"/>
  <c r="P101" i="21"/>
  <c r="P102" i="21" s="1"/>
  <c r="AN100" i="21"/>
  <c r="AL100" i="21"/>
  <c r="Z100" i="21"/>
  <c r="L100" i="21"/>
  <c r="AN109" i="21" l="1"/>
  <c r="AI96" i="21"/>
  <c r="X96" i="21"/>
  <c r="P96" i="21"/>
  <c r="AJ95" i="21"/>
  <c r="AJ96" i="21" s="1"/>
  <c r="AI95" i="21"/>
  <c r="AH95" i="21"/>
  <c r="AH96" i="21" s="1"/>
  <c r="AG95" i="21"/>
  <c r="AG96" i="21" s="1"/>
  <c r="AF95" i="21"/>
  <c r="AF96" i="21" s="1"/>
  <c r="AE95" i="21"/>
  <c r="AE96" i="21" s="1"/>
  <c r="AD95" i="21"/>
  <c r="AD96" i="21" s="1"/>
  <c r="AC95" i="21"/>
  <c r="AC96" i="21" s="1"/>
  <c r="AB95" i="21"/>
  <c r="AB96" i="21" s="1"/>
  <c r="X95" i="21"/>
  <c r="W95" i="21"/>
  <c r="W96" i="21" s="1"/>
  <c r="V95" i="21"/>
  <c r="V96" i="21" s="1"/>
  <c r="U95" i="21"/>
  <c r="U96" i="21" s="1"/>
  <c r="T95" i="21"/>
  <c r="T96" i="21" s="1"/>
  <c r="S95" i="21"/>
  <c r="S96" i="21" s="1"/>
  <c r="R95" i="21"/>
  <c r="R96" i="21" s="1"/>
  <c r="Q95" i="21"/>
  <c r="Q96" i="21" s="1"/>
  <c r="P95" i="21"/>
  <c r="AL94" i="21"/>
  <c r="Z94" i="21"/>
  <c r="AJ90" i="21"/>
  <c r="AJ91" i="21" s="1"/>
  <c r="AI90" i="21"/>
  <c r="AI91" i="21" s="1"/>
  <c r="AB90" i="21"/>
  <c r="AB91" i="21" s="1"/>
  <c r="X90" i="21"/>
  <c r="X91" i="21" s="1"/>
  <c r="Q90" i="21"/>
  <c r="Q91" i="21" s="1"/>
  <c r="P90" i="21"/>
  <c r="P91" i="21" s="1"/>
  <c r="AJ89" i="21"/>
  <c r="AI89" i="21"/>
  <c r="AH89" i="21"/>
  <c r="AH90" i="21" s="1"/>
  <c r="AH91" i="21" s="1"/>
  <c r="AG89" i="21"/>
  <c r="AG90" i="21" s="1"/>
  <c r="AG91" i="21" s="1"/>
  <c r="AF89" i="21"/>
  <c r="AF90" i="21" s="1"/>
  <c r="AF91" i="21" s="1"/>
  <c r="AE89" i="21"/>
  <c r="AE90" i="21" s="1"/>
  <c r="AE91" i="21" s="1"/>
  <c r="AD89" i="21"/>
  <c r="AD90" i="21" s="1"/>
  <c r="AD91" i="21" s="1"/>
  <c r="AC89" i="21"/>
  <c r="AC90" i="21" s="1"/>
  <c r="AC91" i="21" s="1"/>
  <c r="AB89" i="21"/>
  <c r="X89" i="21"/>
  <c r="W89" i="21"/>
  <c r="W90" i="21" s="1"/>
  <c r="W91" i="21" s="1"/>
  <c r="V89" i="21"/>
  <c r="V90" i="21" s="1"/>
  <c r="V91" i="21" s="1"/>
  <c r="U89" i="21"/>
  <c r="U90" i="21" s="1"/>
  <c r="U91" i="21" s="1"/>
  <c r="T89" i="21"/>
  <c r="T90" i="21" s="1"/>
  <c r="T91" i="21" s="1"/>
  <c r="S89" i="21"/>
  <c r="S90" i="21" s="1"/>
  <c r="S91" i="21" s="1"/>
  <c r="R89" i="21"/>
  <c r="R90" i="21" s="1"/>
  <c r="R91" i="21" s="1"/>
  <c r="Q89" i="21"/>
  <c r="P89" i="21"/>
  <c r="AL88" i="21"/>
  <c r="Z88" i="21"/>
  <c r="P85" i="21"/>
  <c r="AC84" i="21"/>
  <c r="AC85" i="21" s="1"/>
  <c r="R84" i="21"/>
  <c r="R85" i="21" s="1"/>
  <c r="AJ83" i="21"/>
  <c r="AJ84" i="21" s="1"/>
  <c r="AJ85" i="21" s="1"/>
  <c r="AI83" i="21"/>
  <c r="AI84" i="21" s="1"/>
  <c r="AI85" i="21" s="1"/>
  <c r="AH83" i="21"/>
  <c r="AH84" i="21" s="1"/>
  <c r="AH85" i="21" s="1"/>
  <c r="AG83" i="21"/>
  <c r="AG84" i="21" s="1"/>
  <c r="AG85" i="21" s="1"/>
  <c r="AF83" i="21"/>
  <c r="AF84" i="21" s="1"/>
  <c r="AF85" i="21" s="1"/>
  <c r="AE83" i="21"/>
  <c r="AE84" i="21" s="1"/>
  <c r="AE85" i="21" s="1"/>
  <c r="AD83" i="21"/>
  <c r="AD84" i="21" s="1"/>
  <c r="AD85" i="21" s="1"/>
  <c r="AC83" i="21"/>
  <c r="AB83" i="21"/>
  <c r="AB84" i="21" s="1"/>
  <c r="AB85" i="21" s="1"/>
  <c r="X83" i="21"/>
  <c r="X84" i="21" s="1"/>
  <c r="X85" i="21" s="1"/>
  <c r="W83" i="21"/>
  <c r="W84" i="21" s="1"/>
  <c r="W85" i="21" s="1"/>
  <c r="V83" i="21"/>
  <c r="V84" i="21" s="1"/>
  <c r="V85" i="21" s="1"/>
  <c r="U83" i="21"/>
  <c r="U84" i="21" s="1"/>
  <c r="U85" i="21" s="1"/>
  <c r="T83" i="21"/>
  <c r="T84" i="21" s="1"/>
  <c r="T85" i="21" s="1"/>
  <c r="S83" i="21"/>
  <c r="S84" i="21" s="1"/>
  <c r="S85" i="21" s="1"/>
  <c r="R83" i="21"/>
  <c r="Q83" i="21"/>
  <c r="Q84" i="21" s="1"/>
  <c r="Q85" i="21" s="1"/>
  <c r="P83" i="21"/>
  <c r="P84" i="21" s="1"/>
  <c r="AL82" i="21"/>
  <c r="Z82" i="21"/>
  <c r="T79" i="21"/>
  <c r="Q79" i="21"/>
  <c r="AJ77" i="21"/>
  <c r="AJ78" i="21" s="1"/>
  <c r="AJ79" i="21" s="1"/>
  <c r="AI77" i="21"/>
  <c r="AI78" i="21" s="1"/>
  <c r="AI79" i="21" s="1"/>
  <c r="AH77" i="21"/>
  <c r="AH78" i="21" s="1"/>
  <c r="AH79" i="21" s="1"/>
  <c r="AG77" i="21"/>
  <c r="AG78" i="21" s="1"/>
  <c r="AG79" i="21" s="1"/>
  <c r="AF77" i="21"/>
  <c r="AF78" i="21" s="1"/>
  <c r="AF79" i="21" s="1"/>
  <c r="AE77" i="21"/>
  <c r="AE78" i="21" s="1"/>
  <c r="AE79" i="21" s="1"/>
  <c r="AD77" i="21"/>
  <c r="AD78" i="21" s="1"/>
  <c r="AD79" i="21" s="1"/>
  <c r="AC77" i="21"/>
  <c r="AC78" i="21" s="1"/>
  <c r="AC79" i="21" s="1"/>
  <c r="AB77" i="21"/>
  <c r="AB78" i="21" s="1"/>
  <c r="AB79" i="21" s="1"/>
  <c r="X77" i="21"/>
  <c r="X78" i="21" s="1"/>
  <c r="X79" i="21" s="1"/>
  <c r="W77" i="21"/>
  <c r="W78" i="21" s="1"/>
  <c r="W79" i="21" s="1"/>
  <c r="V77" i="21"/>
  <c r="V78" i="21" s="1"/>
  <c r="V79" i="21" s="1"/>
  <c r="U77" i="21"/>
  <c r="U78" i="21" s="1"/>
  <c r="U79" i="21" s="1"/>
  <c r="T77" i="21"/>
  <c r="T78" i="21" s="1"/>
  <c r="S77" i="21"/>
  <c r="S78" i="21" s="1"/>
  <c r="S79" i="21" s="1"/>
  <c r="R77" i="21"/>
  <c r="R78" i="21" s="1"/>
  <c r="R79" i="21" s="1"/>
  <c r="Q77" i="21"/>
  <c r="Q78" i="21" s="1"/>
  <c r="P77" i="21"/>
  <c r="P78" i="21" s="1"/>
  <c r="P79" i="21" s="1"/>
  <c r="AL76" i="21"/>
  <c r="Z76" i="21"/>
  <c r="AN76" i="21" s="1"/>
  <c r="R73" i="21"/>
  <c r="AJ71" i="21"/>
  <c r="AJ72" i="21" s="1"/>
  <c r="AJ73" i="21" s="1"/>
  <c r="AI71" i="21"/>
  <c r="AI72" i="21" s="1"/>
  <c r="AI73" i="21" s="1"/>
  <c r="AH71" i="21"/>
  <c r="AH72" i="21" s="1"/>
  <c r="AH73" i="21" s="1"/>
  <c r="AG71" i="21"/>
  <c r="AG72" i="21" s="1"/>
  <c r="AG73" i="21" s="1"/>
  <c r="AF71" i="21"/>
  <c r="AF72" i="21" s="1"/>
  <c r="AF73" i="21" s="1"/>
  <c r="AE71" i="21"/>
  <c r="AE72" i="21" s="1"/>
  <c r="AE73" i="21" s="1"/>
  <c r="AD71" i="21"/>
  <c r="AD72" i="21" s="1"/>
  <c r="AD73" i="21" s="1"/>
  <c r="AC71" i="21"/>
  <c r="AC72" i="21" s="1"/>
  <c r="AC73" i="21" s="1"/>
  <c r="AB71" i="21"/>
  <c r="AB72" i="21" s="1"/>
  <c r="AB73" i="21" s="1"/>
  <c r="X71" i="21"/>
  <c r="X72" i="21" s="1"/>
  <c r="X73" i="21" s="1"/>
  <c r="W71" i="21"/>
  <c r="W72" i="21" s="1"/>
  <c r="W73" i="21" s="1"/>
  <c r="V71" i="21"/>
  <c r="V72" i="21" s="1"/>
  <c r="V73" i="21" s="1"/>
  <c r="U71" i="21"/>
  <c r="U72" i="21" s="1"/>
  <c r="U73" i="21" s="1"/>
  <c r="T71" i="21"/>
  <c r="T72" i="21" s="1"/>
  <c r="T73" i="21" s="1"/>
  <c r="S71" i="21"/>
  <c r="S72" i="21" s="1"/>
  <c r="S73" i="21" s="1"/>
  <c r="R71" i="21"/>
  <c r="R72" i="21" s="1"/>
  <c r="Q71" i="21"/>
  <c r="Q72" i="21" s="1"/>
  <c r="Q73" i="21" s="1"/>
  <c r="P71" i="21"/>
  <c r="P72" i="21" s="1"/>
  <c r="P73" i="21" s="1"/>
  <c r="AL70" i="21"/>
  <c r="AN70" i="21" s="1"/>
  <c r="Z70" i="21"/>
  <c r="AI66" i="21"/>
  <c r="AI67" i="21" s="1"/>
  <c r="X66" i="21"/>
  <c r="X67" i="21" s="1"/>
  <c r="P66" i="21"/>
  <c r="P67" i="21" s="1"/>
  <c r="AJ65" i="21"/>
  <c r="AJ66" i="21" s="1"/>
  <c r="AJ67" i="21" s="1"/>
  <c r="AI65" i="21"/>
  <c r="AH65" i="21"/>
  <c r="AH66" i="21" s="1"/>
  <c r="AH67" i="21" s="1"/>
  <c r="AG65" i="21"/>
  <c r="AG66" i="21" s="1"/>
  <c r="AG67" i="21" s="1"/>
  <c r="AF65" i="21"/>
  <c r="AF66" i="21" s="1"/>
  <c r="AF67" i="21" s="1"/>
  <c r="AE65" i="21"/>
  <c r="AE66" i="21" s="1"/>
  <c r="AE67" i="21" s="1"/>
  <c r="AD65" i="21"/>
  <c r="AD66" i="21" s="1"/>
  <c r="AD67" i="21" s="1"/>
  <c r="AC65" i="21"/>
  <c r="AC66" i="21" s="1"/>
  <c r="AC67" i="21" s="1"/>
  <c r="AB65" i="21"/>
  <c r="AB66" i="21" s="1"/>
  <c r="AB67" i="21" s="1"/>
  <c r="X65" i="21"/>
  <c r="W65" i="21"/>
  <c r="W66" i="21" s="1"/>
  <c r="W67" i="21" s="1"/>
  <c r="V65" i="21"/>
  <c r="V66" i="21" s="1"/>
  <c r="V67" i="21" s="1"/>
  <c r="U65" i="21"/>
  <c r="U66" i="21" s="1"/>
  <c r="U67" i="21" s="1"/>
  <c r="T65" i="21"/>
  <c r="T66" i="21" s="1"/>
  <c r="T67" i="21" s="1"/>
  <c r="S65" i="21"/>
  <c r="S66" i="21" s="1"/>
  <c r="S67" i="21" s="1"/>
  <c r="R65" i="21"/>
  <c r="R66" i="21" s="1"/>
  <c r="R67" i="21" s="1"/>
  <c r="Q65" i="21"/>
  <c r="Q66" i="21" s="1"/>
  <c r="Q67" i="21" s="1"/>
  <c r="P65" i="21"/>
  <c r="AN64" i="21"/>
  <c r="AL64" i="21"/>
  <c r="Z64" i="21"/>
  <c r="AC60" i="21"/>
  <c r="AC61" i="21" s="1"/>
  <c r="R60" i="21"/>
  <c r="R61" i="21" s="1"/>
  <c r="AJ59" i="21"/>
  <c r="AJ60" i="21" s="1"/>
  <c r="AJ61" i="21" s="1"/>
  <c r="AI59" i="21"/>
  <c r="AI60" i="21" s="1"/>
  <c r="AI61" i="21" s="1"/>
  <c r="AH59" i="21"/>
  <c r="AH60" i="21" s="1"/>
  <c r="AH61" i="21" s="1"/>
  <c r="AG59" i="21"/>
  <c r="AG60" i="21" s="1"/>
  <c r="AG61" i="21" s="1"/>
  <c r="AF59" i="21"/>
  <c r="AF60" i="21" s="1"/>
  <c r="AF61" i="21" s="1"/>
  <c r="AE59" i="21"/>
  <c r="AE60" i="21" s="1"/>
  <c r="AE61" i="21" s="1"/>
  <c r="AD59" i="21"/>
  <c r="AD60" i="21" s="1"/>
  <c r="AD61" i="21" s="1"/>
  <c r="AC59" i="21"/>
  <c r="AB59" i="21"/>
  <c r="AB60" i="21" s="1"/>
  <c r="AB61" i="21" s="1"/>
  <c r="X59" i="21"/>
  <c r="X60" i="21" s="1"/>
  <c r="X61" i="21" s="1"/>
  <c r="W59" i="21"/>
  <c r="W60" i="21" s="1"/>
  <c r="W61" i="21" s="1"/>
  <c r="V59" i="21"/>
  <c r="V60" i="21" s="1"/>
  <c r="V61" i="21" s="1"/>
  <c r="U59" i="21"/>
  <c r="U60" i="21" s="1"/>
  <c r="U61" i="21" s="1"/>
  <c r="T59" i="21"/>
  <c r="T60" i="21" s="1"/>
  <c r="T61" i="21" s="1"/>
  <c r="S59" i="21"/>
  <c r="S60" i="21" s="1"/>
  <c r="S61" i="21" s="1"/>
  <c r="R59" i="21"/>
  <c r="Q59" i="21"/>
  <c r="Q60" i="21" s="1"/>
  <c r="Q61" i="21" s="1"/>
  <c r="P59" i="21"/>
  <c r="P60" i="21" s="1"/>
  <c r="P61" i="21" s="1"/>
  <c r="AL58" i="21"/>
  <c r="Z58" i="21"/>
  <c r="AE55" i="21"/>
  <c r="P55" i="21"/>
  <c r="AJ53" i="21"/>
  <c r="AJ54" i="21" s="1"/>
  <c r="AJ55" i="21" s="1"/>
  <c r="AI53" i="21"/>
  <c r="AI54" i="21" s="1"/>
  <c r="AI55" i="21" s="1"/>
  <c r="AH53" i="21"/>
  <c r="AH54" i="21" s="1"/>
  <c r="AH55" i="21" s="1"/>
  <c r="AG53" i="21"/>
  <c r="AG54" i="21" s="1"/>
  <c r="AG55" i="21" s="1"/>
  <c r="AF53" i="21"/>
  <c r="AF54" i="21" s="1"/>
  <c r="AF55" i="21" s="1"/>
  <c r="AE53" i="21"/>
  <c r="AE54" i="21" s="1"/>
  <c r="AD53" i="21"/>
  <c r="AD54" i="21" s="1"/>
  <c r="AD55" i="21" s="1"/>
  <c r="AC53" i="21"/>
  <c r="AC54" i="21" s="1"/>
  <c r="AC55" i="21" s="1"/>
  <c r="AB53" i="21"/>
  <c r="AB54" i="21" s="1"/>
  <c r="AB55" i="21" s="1"/>
  <c r="X53" i="21"/>
  <c r="X54" i="21" s="1"/>
  <c r="X55" i="21" s="1"/>
  <c r="W53" i="21"/>
  <c r="W54" i="21" s="1"/>
  <c r="W55" i="21" s="1"/>
  <c r="V53" i="21"/>
  <c r="V54" i="21" s="1"/>
  <c r="V55" i="21" s="1"/>
  <c r="U53" i="21"/>
  <c r="U54" i="21" s="1"/>
  <c r="U55" i="21" s="1"/>
  <c r="T53" i="21"/>
  <c r="T54" i="21" s="1"/>
  <c r="T55" i="21" s="1"/>
  <c r="S53" i="21"/>
  <c r="S54" i="21" s="1"/>
  <c r="S55" i="21" s="1"/>
  <c r="R53" i="21"/>
  <c r="R54" i="21" s="1"/>
  <c r="R55" i="21" s="1"/>
  <c r="Q53" i="21"/>
  <c r="Q54" i="21" s="1"/>
  <c r="Q55" i="21" s="1"/>
  <c r="P53" i="21"/>
  <c r="P54" i="21" s="1"/>
  <c r="AL52" i="21"/>
  <c r="Z52" i="21"/>
  <c r="AN52" i="21" s="1"/>
  <c r="AJ47" i="21"/>
  <c r="AJ48" i="21" s="1"/>
  <c r="AJ49" i="21" s="1"/>
  <c r="AI47" i="21"/>
  <c r="AI48" i="21" s="1"/>
  <c r="AI49" i="21" s="1"/>
  <c r="AH47" i="21"/>
  <c r="AH48" i="21" s="1"/>
  <c r="AH49" i="21" s="1"/>
  <c r="AG47" i="21"/>
  <c r="AG48" i="21" s="1"/>
  <c r="AG49" i="21" s="1"/>
  <c r="AF47" i="21"/>
  <c r="AF48" i="21" s="1"/>
  <c r="AF49" i="21" s="1"/>
  <c r="AE47" i="21"/>
  <c r="AE48" i="21" s="1"/>
  <c r="AE49" i="21" s="1"/>
  <c r="AD47" i="21"/>
  <c r="AD48" i="21" s="1"/>
  <c r="AD49" i="21" s="1"/>
  <c r="AC47" i="21"/>
  <c r="AC48" i="21" s="1"/>
  <c r="AC49" i="21" s="1"/>
  <c r="AB47" i="21"/>
  <c r="AB48" i="21" s="1"/>
  <c r="AB49" i="21" s="1"/>
  <c r="X47" i="21"/>
  <c r="X48" i="21" s="1"/>
  <c r="X49" i="21" s="1"/>
  <c r="W47" i="21"/>
  <c r="W48" i="21" s="1"/>
  <c r="W49" i="21" s="1"/>
  <c r="V47" i="21"/>
  <c r="V48" i="21" s="1"/>
  <c r="V49" i="21" s="1"/>
  <c r="U47" i="21"/>
  <c r="U48" i="21" s="1"/>
  <c r="U49" i="21" s="1"/>
  <c r="T47" i="21"/>
  <c r="T48" i="21" s="1"/>
  <c r="T49" i="21" s="1"/>
  <c r="S47" i="21"/>
  <c r="S48" i="21" s="1"/>
  <c r="S49" i="21" s="1"/>
  <c r="R47" i="21"/>
  <c r="R48" i="21" s="1"/>
  <c r="R49" i="21" s="1"/>
  <c r="Q47" i="21"/>
  <c r="Q48" i="21" s="1"/>
  <c r="Q49" i="21" s="1"/>
  <c r="P47" i="21"/>
  <c r="P48" i="21" s="1"/>
  <c r="P49" i="21" s="1"/>
  <c r="AL46" i="21"/>
  <c r="Z46" i="21"/>
  <c r="AN46" i="21" s="1"/>
  <c r="AF43" i="21"/>
  <c r="AI42" i="21"/>
  <c r="AI43" i="21" s="1"/>
  <c r="X42" i="21"/>
  <c r="X43" i="21" s="1"/>
  <c r="P42" i="21"/>
  <c r="P43" i="21" s="1"/>
  <c r="AJ41" i="21"/>
  <c r="AJ42" i="21" s="1"/>
  <c r="AJ43" i="21" s="1"/>
  <c r="AI41" i="21"/>
  <c r="AH41" i="21"/>
  <c r="AH42" i="21" s="1"/>
  <c r="AH43" i="21" s="1"/>
  <c r="AG41" i="21"/>
  <c r="AG42" i="21" s="1"/>
  <c r="AG43" i="21" s="1"/>
  <c r="AF41" i="21"/>
  <c r="AF42" i="21" s="1"/>
  <c r="AE41" i="21"/>
  <c r="AE42" i="21" s="1"/>
  <c r="AE43" i="21" s="1"/>
  <c r="AD41" i="21"/>
  <c r="AD42" i="21" s="1"/>
  <c r="AD43" i="21" s="1"/>
  <c r="AC41" i="21"/>
  <c r="AC42" i="21" s="1"/>
  <c r="AC43" i="21" s="1"/>
  <c r="AB41" i="21"/>
  <c r="AB42" i="21" s="1"/>
  <c r="AB43" i="21" s="1"/>
  <c r="X41" i="21"/>
  <c r="W41" i="21"/>
  <c r="W42" i="21" s="1"/>
  <c r="W43" i="21" s="1"/>
  <c r="V41" i="21"/>
  <c r="V42" i="21" s="1"/>
  <c r="V43" i="21" s="1"/>
  <c r="U41" i="21"/>
  <c r="U42" i="21" s="1"/>
  <c r="U43" i="21" s="1"/>
  <c r="T41" i="21"/>
  <c r="T42" i="21" s="1"/>
  <c r="T43" i="21" s="1"/>
  <c r="S41" i="21"/>
  <c r="S42" i="21" s="1"/>
  <c r="S43" i="21" s="1"/>
  <c r="R41" i="21"/>
  <c r="R42" i="21" s="1"/>
  <c r="R43" i="21" s="1"/>
  <c r="Q41" i="21"/>
  <c r="Q42" i="21" s="1"/>
  <c r="Q43" i="21" s="1"/>
  <c r="P41" i="21"/>
  <c r="AL40" i="21"/>
  <c r="AN40" i="21" s="1"/>
  <c r="Z40" i="21"/>
  <c r="R37" i="21"/>
  <c r="AJ36" i="21"/>
  <c r="AJ37" i="21" s="1"/>
  <c r="AB36" i="21"/>
  <c r="AB37" i="21" s="1"/>
  <c r="Q36" i="21"/>
  <c r="Q37" i="21" s="1"/>
  <c r="AJ35" i="21"/>
  <c r="AI35" i="21"/>
  <c r="AI36" i="21" s="1"/>
  <c r="AI37" i="21" s="1"/>
  <c r="AH35" i="21"/>
  <c r="AH36" i="21" s="1"/>
  <c r="AH37" i="21" s="1"/>
  <c r="AG35" i="21"/>
  <c r="AG36" i="21" s="1"/>
  <c r="AG37" i="21" s="1"/>
  <c r="AF35" i="21"/>
  <c r="AF36" i="21" s="1"/>
  <c r="AF37" i="21" s="1"/>
  <c r="AE35" i="21"/>
  <c r="AE36" i="21" s="1"/>
  <c r="AE37" i="21" s="1"/>
  <c r="AD35" i="21"/>
  <c r="AD36" i="21" s="1"/>
  <c r="AD37" i="21" s="1"/>
  <c r="AC35" i="21"/>
  <c r="AC36" i="21" s="1"/>
  <c r="AC37" i="21" s="1"/>
  <c r="AB35" i="21"/>
  <c r="X35" i="21"/>
  <c r="X36" i="21" s="1"/>
  <c r="X37" i="21" s="1"/>
  <c r="W35" i="21"/>
  <c r="W36" i="21" s="1"/>
  <c r="W37" i="21" s="1"/>
  <c r="V35" i="21"/>
  <c r="V36" i="21" s="1"/>
  <c r="V37" i="21" s="1"/>
  <c r="U35" i="21"/>
  <c r="U36" i="21" s="1"/>
  <c r="U37" i="21" s="1"/>
  <c r="T35" i="21"/>
  <c r="T36" i="21" s="1"/>
  <c r="T37" i="21" s="1"/>
  <c r="S35" i="21"/>
  <c r="S36" i="21" s="1"/>
  <c r="S37" i="21" s="1"/>
  <c r="R35" i="21"/>
  <c r="R36" i="21" s="1"/>
  <c r="Q35" i="21"/>
  <c r="P35" i="21"/>
  <c r="P36" i="21" s="1"/>
  <c r="P37" i="21" s="1"/>
  <c r="AL34" i="21"/>
  <c r="Z34" i="21"/>
  <c r="AN34" i="21" s="1"/>
  <c r="AF30" i="21"/>
  <c r="AF31" i="21" s="1"/>
  <c r="U30" i="21"/>
  <c r="U31" i="21" s="1"/>
  <c r="AJ29" i="21"/>
  <c r="AJ30" i="21" s="1"/>
  <c r="AJ31" i="21" s="1"/>
  <c r="AI29" i="21"/>
  <c r="AI30" i="21" s="1"/>
  <c r="AI31" i="21" s="1"/>
  <c r="AH29" i="21"/>
  <c r="AH30" i="21" s="1"/>
  <c r="AH31" i="21" s="1"/>
  <c r="AG29" i="21"/>
  <c r="AG30" i="21" s="1"/>
  <c r="AG31" i="21" s="1"/>
  <c r="AF29" i="21"/>
  <c r="AE29" i="21"/>
  <c r="AE30" i="21" s="1"/>
  <c r="AE31" i="21" s="1"/>
  <c r="AD29" i="21"/>
  <c r="AD30" i="21" s="1"/>
  <c r="AD31" i="21" s="1"/>
  <c r="AC29" i="21"/>
  <c r="AC30" i="21" s="1"/>
  <c r="AC31" i="21" s="1"/>
  <c r="AL31" i="21" s="1"/>
  <c r="AB29" i="21"/>
  <c r="AB30" i="21" s="1"/>
  <c r="AB31" i="21" s="1"/>
  <c r="X29" i="21"/>
  <c r="X30" i="21" s="1"/>
  <c r="X31" i="21" s="1"/>
  <c r="W29" i="21"/>
  <c r="W30" i="21" s="1"/>
  <c r="W31" i="21" s="1"/>
  <c r="V29" i="21"/>
  <c r="V30" i="21" s="1"/>
  <c r="V31" i="21" s="1"/>
  <c r="U29" i="21"/>
  <c r="T29" i="21"/>
  <c r="T30" i="21" s="1"/>
  <c r="T31" i="21" s="1"/>
  <c r="S29" i="21"/>
  <c r="S30" i="21" s="1"/>
  <c r="S31" i="21" s="1"/>
  <c r="R29" i="21"/>
  <c r="R30" i="21" s="1"/>
  <c r="R31" i="21" s="1"/>
  <c r="Q29" i="21"/>
  <c r="Q30" i="21" s="1"/>
  <c r="Q31" i="21" s="1"/>
  <c r="P29" i="21"/>
  <c r="P30" i="21" s="1"/>
  <c r="P31" i="21" s="1"/>
  <c r="AL28" i="21"/>
  <c r="Z28" i="21"/>
  <c r="AN28" i="21" s="1"/>
  <c r="AE25" i="21"/>
  <c r="AH24" i="21"/>
  <c r="AH25" i="21" s="1"/>
  <c r="W24" i="21"/>
  <c r="W25" i="21" s="1"/>
  <c r="AJ23" i="21"/>
  <c r="AJ24" i="21" s="1"/>
  <c r="AJ25" i="21" s="1"/>
  <c r="AI23" i="21"/>
  <c r="AI24" i="21" s="1"/>
  <c r="AI25" i="21" s="1"/>
  <c r="AH23" i="21"/>
  <c r="AG23" i="21"/>
  <c r="AG24" i="21" s="1"/>
  <c r="AG25" i="21" s="1"/>
  <c r="AF23" i="21"/>
  <c r="AF24" i="21" s="1"/>
  <c r="AF25" i="21" s="1"/>
  <c r="AE23" i="21"/>
  <c r="AE24" i="21" s="1"/>
  <c r="AD23" i="21"/>
  <c r="AD24" i="21" s="1"/>
  <c r="AD25" i="21" s="1"/>
  <c r="AC23" i="21"/>
  <c r="AC24" i="21" s="1"/>
  <c r="AC25" i="21" s="1"/>
  <c r="AB23" i="21"/>
  <c r="AB24" i="21" s="1"/>
  <c r="AB25" i="21" s="1"/>
  <c r="X23" i="21"/>
  <c r="X24" i="21" s="1"/>
  <c r="X25" i="21" s="1"/>
  <c r="W23" i="21"/>
  <c r="V23" i="21"/>
  <c r="V24" i="21" s="1"/>
  <c r="V25" i="21" s="1"/>
  <c r="U23" i="21"/>
  <c r="U24" i="21" s="1"/>
  <c r="U25" i="21" s="1"/>
  <c r="T23" i="21"/>
  <c r="T24" i="21" s="1"/>
  <c r="T25" i="21" s="1"/>
  <c r="S23" i="21"/>
  <c r="S24" i="21" s="1"/>
  <c r="S25" i="21" s="1"/>
  <c r="R23" i="21"/>
  <c r="R24" i="21" s="1"/>
  <c r="R25" i="21" s="1"/>
  <c r="Q23" i="21"/>
  <c r="Q24" i="21" s="1"/>
  <c r="Q25" i="21" s="1"/>
  <c r="P23" i="21"/>
  <c r="P24" i="21" s="1"/>
  <c r="P25" i="21" s="1"/>
  <c r="AL22" i="21"/>
  <c r="Z22" i="21"/>
  <c r="AI18" i="21"/>
  <c r="AI19" i="21" s="1"/>
  <c r="X18" i="21"/>
  <c r="X19" i="21" s="1"/>
  <c r="P18" i="21"/>
  <c r="P19" i="21" s="1"/>
  <c r="AJ17" i="21"/>
  <c r="AJ18" i="21" s="1"/>
  <c r="AJ19" i="21" s="1"/>
  <c r="AI17" i="21"/>
  <c r="AH17" i="21"/>
  <c r="AH18" i="21" s="1"/>
  <c r="AH19" i="21" s="1"/>
  <c r="AG17" i="21"/>
  <c r="AG18" i="21" s="1"/>
  <c r="AG19" i="21" s="1"/>
  <c r="AF17" i="21"/>
  <c r="AF18" i="21" s="1"/>
  <c r="AF19" i="21" s="1"/>
  <c r="AE17" i="21"/>
  <c r="AE18" i="21" s="1"/>
  <c r="AE19" i="21" s="1"/>
  <c r="AD17" i="21"/>
  <c r="AD18" i="21" s="1"/>
  <c r="AD19" i="21" s="1"/>
  <c r="AC17" i="21"/>
  <c r="AC18" i="21" s="1"/>
  <c r="AC19" i="21" s="1"/>
  <c r="AB17" i="21"/>
  <c r="AB18" i="21" s="1"/>
  <c r="AB19" i="21" s="1"/>
  <c r="X17" i="21"/>
  <c r="W17" i="21"/>
  <c r="W18" i="21" s="1"/>
  <c r="W19" i="21" s="1"/>
  <c r="V17" i="21"/>
  <c r="V18" i="21" s="1"/>
  <c r="V19" i="21" s="1"/>
  <c r="U17" i="21"/>
  <c r="U18" i="21" s="1"/>
  <c r="U19" i="21" s="1"/>
  <c r="T17" i="21"/>
  <c r="T18" i="21" s="1"/>
  <c r="T19" i="21" s="1"/>
  <c r="S17" i="21"/>
  <c r="S18" i="21" s="1"/>
  <c r="S19" i="21" s="1"/>
  <c r="R17" i="21"/>
  <c r="R18" i="21" s="1"/>
  <c r="R19" i="21" s="1"/>
  <c r="Q17" i="21"/>
  <c r="Q18" i="21" s="1"/>
  <c r="Q19" i="21" s="1"/>
  <c r="P17" i="21"/>
  <c r="AL16" i="21"/>
  <c r="Z16" i="21"/>
  <c r="AD12" i="21"/>
  <c r="AD13" i="21" s="1"/>
  <c r="P12" i="21"/>
  <c r="P13" i="21" s="1"/>
  <c r="AJ11" i="21"/>
  <c r="AJ12" i="21" s="1"/>
  <c r="AJ13" i="21" s="1"/>
  <c r="AI11" i="21"/>
  <c r="AI12" i="21" s="1"/>
  <c r="AI13" i="21" s="1"/>
  <c r="AH11" i="21"/>
  <c r="AH12" i="21" s="1"/>
  <c r="AH13" i="21" s="1"/>
  <c r="AG11" i="21"/>
  <c r="AG12" i="21" s="1"/>
  <c r="AG13" i="21" s="1"/>
  <c r="AF11" i="21"/>
  <c r="AF12" i="21" s="1"/>
  <c r="AF13" i="21" s="1"/>
  <c r="AE11" i="21"/>
  <c r="AE12" i="21" s="1"/>
  <c r="AE13" i="21" s="1"/>
  <c r="AD11" i="21"/>
  <c r="AC11" i="21"/>
  <c r="AC12" i="21" s="1"/>
  <c r="AC13" i="21" s="1"/>
  <c r="AB11" i="21"/>
  <c r="AB12" i="21" s="1"/>
  <c r="AB13" i="21" s="1"/>
  <c r="X11" i="21"/>
  <c r="X12" i="21" s="1"/>
  <c r="X13" i="21" s="1"/>
  <c r="W11" i="21"/>
  <c r="W12" i="21" s="1"/>
  <c r="W13" i="21" s="1"/>
  <c r="V11" i="21"/>
  <c r="V12" i="21" s="1"/>
  <c r="V13" i="21" s="1"/>
  <c r="U11" i="21"/>
  <c r="U12" i="21" s="1"/>
  <c r="U13" i="21" s="1"/>
  <c r="T11" i="21"/>
  <c r="T12" i="21" s="1"/>
  <c r="T13" i="21" s="1"/>
  <c r="S11" i="21"/>
  <c r="S12" i="21" s="1"/>
  <c r="S13" i="21" s="1"/>
  <c r="R11" i="21"/>
  <c r="R12" i="21" s="1"/>
  <c r="R13" i="21" s="1"/>
  <c r="Q11" i="21"/>
  <c r="Q12" i="21" s="1"/>
  <c r="Q13" i="21" s="1"/>
  <c r="P11" i="21"/>
  <c r="AL10" i="21"/>
  <c r="Z10" i="21"/>
  <c r="AL4" i="21"/>
  <c r="Z4" i="21"/>
  <c r="AN4" i="21" s="1"/>
  <c r="E9" i="20"/>
  <c r="E4" i="20"/>
  <c r="B4" i="20"/>
  <c r="A17" i="20"/>
  <c r="A18" i="20"/>
  <c r="A15" i="20"/>
  <c r="A14" i="20"/>
  <c r="A11" i="20"/>
  <c r="A12" i="20"/>
  <c r="A16" i="20"/>
  <c r="A10" i="20"/>
  <c r="E10" i="20"/>
  <c r="B10" i="20"/>
  <c r="E6" i="20"/>
  <c r="B6" i="20"/>
  <c r="A6" i="20"/>
  <c r="E8" i="20"/>
  <c r="C8" i="20"/>
  <c r="B8" i="20"/>
  <c r="A8" i="20"/>
  <c r="Z10" i="19"/>
  <c r="AJ96" i="19"/>
  <c r="AJ97" i="19" s="1"/>
  <c r="AB96" i="19"/>
  <c r="AB97" i="19" s="1"/>
  <c r="Q96" i="19"/>
  <c r="Q97" i="19" s="1"/>
  <c r="AJ95" i="19"/>
  <c r="AI95" i="19"/>
  <c r="AI96" i="19" s="1"/>
  <c r="AI97" i="19" s="1"/>
  <c r="AH95" i="19"/>
  <c r="AH96" i="19" s="1"/>
  <c r="AH97" i="19" s="1"/>
  <c r="AG95" i="19"/>
  <c r="AG96" i="19" s="1"/>
  <c r="AG97" i="19" s="1"/>
  <c r="AF95" i="19"/>
  <c r="AF96" i="19" s="1"/>
  <c r="AF97" i="19" s="1"/>
  <c r="AE95" i="19"/>
  <c r="AE96" i="19" s="1"/>
  <c r="AE97" i="19" s="1"/>
  <c r="AD95" i="19"/>
  <c r="AD96" i="19" s="1"/>
  <c r="AD97" i="19" s="1"/>
  <c r="AC95" i="19"/>
  <c r="AC96" i="19" s="1"/>
  <c r="AC97" i="19" s="1"/>
  <c r="AB95" i="19"/>
  <c r="X95" i="19"/>
  <c r="X96" i="19" s="1"/>
  <c r="X97" i="19" s="1"/>
  <c r="W95" i="19"/>
  <c r="W96" i="19" s="1"/>
  <c r="W97" i="19" s="1"/>
  <c r="V95" i="19"/>
  <c r="V96" i="19" s="1"/>
  <c r="V97" i="19" s="1"/>
  <c r="U95" i="19"/>
  <c r="U96" i="19" s="1"/>
  <c r="U97" i="19" s="1"/>
  <c r="T95" i="19"/>
  <c r="T96" i="19" s="1"/>
  <c r="T97" i="19" s="1"/>
  <c r="S95" i="19"/>
  <c r="S96" i="19" s="1"/>
  <c r="S97" i="19" s="1"/>
  <c r="R95" i="19"/>
  <c r="R96" i="19" s="1"/>
  <c r="R97" i="19" s="1"/>
  <c r="Q95" i="19"/>
  <c r="P95" i="19"/>
  <c r="P96" i="19" s="1"/>
  <c r="P97" i="19" s="1"/>
  <c r="AL94" i="19"/>
  <c r="Z94" i="19"/>
  <c r="AJ89" i="19"/>
  <c r="AJ90" i="19" s="1"/>
  <c r="AJ91" i="19" s="1"/>
  <c r="AI89" i="19"/>
  <c r="AI90" i="19" s="1"/>
  <c r="AI91" i="19" s="1"/>
  <c r="AH89" i="19"/>
  <c r="AH90" i="19" s="1"/>
  <c r="AH91" i="19" s="1"/>
  <c r="AG89" i="19"/>
  <c r="AG90" i="19" s="1"/>
  <c r="AG91" i="19" s="1"/>
  <c r="AF89" i="19"/>
  <c r="AF90" i="19" s="1"/>
  <c r="AF91" i="19" s="1"/>
  <c r="AE89" i="19"/>
  <c r="AE90" i="19" s="1"/>
  <c r="AE91" i="19" s="1"/>
  <c r="AD89" i="19"/>
  <c r="AD90" i="19" s="1"/>
  <c r="AD91" i="19" s="1"/>
  <c r="AC89" i="19"/>
  <c r="AC90" i="19" s="1"/>
  <c r="AC91" i="19" s="1"/>
  <c r="AB89" i="19"/>
  <c r="AB90" i="19" s="1"/>
  <c r="AB91" i="19" s="1"/>
  <c r="X89" i="19"/>
  <c r="X90" i="19" s="1"/>
  <c r="X91" i="19" s="1"/>
  <c r="W89" i="19"/>
  <c r="W90" i="19" s="1"/>
  <c r="W91" i="19" s="1"/>
  <c r="V89" i="19"/>
  <c r="V90" i="19" s="1"/>
  <c r="V91" i="19" s="1"/>
  <c r="U89" i="19"/>
  <c r="U90" i="19" s="1"/>
  <c r="U91" i="19" s="1"/>
  <c r="T89" i="19"/>
  <c r="T90" i="19" s="1"/>
  <c r="T91" i="19" s="1"/>
  <c r="S89" i="19"/>
  <c r="S90" i="19" s="1"/>
  <c r="S91" i="19" s="1"/>
  <c r="R89" i="19"/>
  <c r="R90" i="19" s="1"/>
  <c r="R91" i="19" s="1"/>
  <c r="Q89" i="19"/>
  <c r="Q90" i="19" s="1"/>
  <c r="Q91" i="19" s="1"/>
  <c r="P89" i="19"/>
  <c r="P90" i="19" s="1"/>
  <c r="P91" i="19" s="1"/>
  <c r="AL88" i="19"/>
  <c r="Z88" i="19"/>
  <c r="AN88" i="19" s="1"/>
  <c r="T85" i="19"/>
  <c r="AJ83" i="19"/>
  <c r="AJ84" i="19" s="1"/>
  <c r="AJ85" i="19" s="1"/>
  <c r="AI83" i="19"/>
  <c r="AI84" i="19" s="1"/>
  <c r="AI85" i="19" s="1"/>
  <c r="AH83" i="19"/>
  <c r="AH84" i="19" s="1"/>
  <c r="AH85" i="19" s="1"/>
  <c r="AG83" i="19"/>
  <c r="AG84" i="19" s="1"/>
  <c r="AG85" i="19" s="1"/>
  <c r="AF83" i="19"/>
  <c r="AF84" i="19" s="1"/>
  <c r="AF85" i="19" s="1"/>
  <c r="AE83" i="19"/>
  <c r="AE84" i="19" s="1"/>
  <c r="AE85" i="19" s="1"/>
  <c r="AD83" i="19"/>
  <c r="AD84" i="19" s="1"/>
  <c r="AD85" i="19" s="1"/>
  <c r="AC83" i="19"/>
  <c r="AC84" i="19" s="1"/>
  <c r="AC85" i="19" s="1"/>
  <c r="AB83" i="19"/>
  <c r="AB84" i="19" s="1"/>
  <c r="AB85" i="19" s="1"/>
  <c r="X83" i="19"/>
  <c r="X84" i="19" s="1"/>
  <c r="X85" i="19" s="1"/>
  <c r="W83" i="19"/>
  <c r="W84" i="19" s="1"/>
  <c r="W85" i="19" s="1"/>
  <c r="V83" i="19"/>
  <c r="V84" i="19" s="1"/>
  <c r="V85" i="19" s="1"/>
  <c r="U83" i="19"/>
  <c r="U84" i="19" s="1"/>
  <c r="U85" i="19" s="1"/>
  <c r="T83" i="19"/>
  <c r="T84" i="19" s="1"/>
  <c r="S83" i="19"/>
  <c r="S84" i="19" s="1"/>
  <c r="S85" i="19" s="1"/>
  <c r="R83" i="19"/>
  <c r="R84" i="19" s="1"/>
  <c r="R85" i="19" s="1"/>
  <c r="Q83" i="19"/>
  <c r="Q84" i="19" s="1"/>
  <c r="Q85" i="19" s="1"/>
  <c r="P83" i="19"/>
  <c r="P84" i="19" s="1"/>
  <c r="P85" i="19" s="1"/>
  <c r="AL82" i="19"/>
  <c r="Z82" i="19"/>
  <c r="AN82" i="19" s="1"/>
  <c r="W78" i="19"/>
  <c r="W79" i="19" s="1"/>
  <c r="AJ77" i="19"/>
  <c r="AJ78" i="19" s="1"/>
  <c r="AJ79" i="19" s="1"/>
  <c r="AI77" i="19"/>
  <c r="AI78" i="19" s="1"/>
  <c r="AI79" i="19" s="1"/>
  <c r="AH77" i="19"/>
  <c r="AH78" i="19" s="1"/>
  <c r="AH79" i="19" s="1"/>
  <c r="AG77" i="19"/>
  <c r="AG78" i="19" s="1"/>
  <c r="AG79" i="19" s="1"/>
  <c r="AF77" i="19"/>
  <c r="AF78" i="19" s="1"/>
  <c r="AF79" i="19" s="1"/>
  <c r="AE77" i="19"/>
  <c r="AE78" i="19" s="1"/>
  <c r="AE79" i="19" s="1"/>
  <c r="AD77" i="19"/>
  <c r="AD78" i="19" s="1"/>
  <c r="AD79" i="19" s="1"/>
  <c r="AC77" i="19"/>
  <c r="AC78" i="19" s="1"/>
  <c r="AC79" i="19" s="1"/>
  <c r="AB77" i="19"/>
  <c r="AB78" i="19" s="1"/>
  <c r="AB79" i="19" s="1"/>
  <c r="X77" i="19"/>
  <c r="X78" i="19" s="1"/>
  <c r="X79" i="19" s="1"/>
  <c r="W77" i="19"/>
  <c r="V77" i="19"/>
  <c r="V78" i="19" s="1"/>
  <c r="V79" i="19" s="1"/>
  <c r="U77" i="19"/>
  <c r="U78" i="19" s="1"/>
  <c r="U79" i="19" s="1"/>
  <c r="T77" i="19"/>
  <c r="T78" i="19" s="1"/>
  <c r="T79" i="19" s="1"/>
  <c r="S77" i="19"/>
  <c r="S78" i="19" s="1"/>
  <c r="S79" i="19" s="1"/>
  <c r="R77" i="19"/>
  <c r="R78" i="19" s="1"/>
  <c r="R79" i="19" s="1"/>
  <c r="Q77" i="19"/>
  <c r="Q78" i="19" s="1"/>
  <c r="Q79" i="19" s="1"/>
  <c r="P77" i="19"/>
  <c r="P78" i="19" s="1"/>
  <c r="P79" i="19" s="1"/>
  <c r="AL76" i="19"/>
  <c r="Z76" i="19"/>
  <c r="X72" i="19"/>
  <c r="X73" i="19" s="1"/>
  <c r="AJ71" i="19"/>
  <c r="AJ72" i="19" s="1"/>
  <c r="AJ73" i="19" s="1"/>
  <c r="AI71" i="19"/>
  <c r="AI72" i="19" s="1"/>
  <c r="AI73" i="19" s="1"/>
  <c r="AH71" i="19"/>
  <c r="AH72" i="19" s="1"/>
  <c r="AH73" i="19" s="1"/>
  <c r="AG71" i="19"/>
  <c r="AG72" i="19" s="1"/>
  <c r="AG73" i="19" s="1"/>
  <c r="AF71" i="19"/>
  <c r="AF72" i="19" s="1"/>
  <c r="AF73" i="19" s="1"/>
  <c r="AE71" i="19"/>
  <c r="AE72" i="19" s="1"/>
  <c r="AE73" i="19" s="1"/>
  <c r="AD71" i="19"/>
  <c r="AD72" i="19" s="1"/>
  <c r="AD73" i="19" s="1"/>
  <c r="AC71" i="19"/>
  <c r="AC72" i="19" s="1"/>
  <c r="AC73" i="19" s="1"/>
  <c r="AB71" i="19"/>
  <c r="AB72" i="19" s="1"/>
  <c r="AB73" i="19" s="1"/>
  <c r="X71" i="19"/>
  <c r="W71" i="19"/>
  <c r="W72" i="19" s="1"/>
  <c r="W73" i="19" s="1"/>
  <c r="V71" i="19"/>
  <c r="V72" i="19" s="1"/>
  <c r="V73" i="19" s="1"/>
  <c r="U71" i="19"/>
  <c r="U72" i="19" s="1"/>
  <c r="U73" i="19" s="1"/>
  <c r="T71" i="19"/>
  <c r="T72" i="19" s="1"/>
  <c r="T73" i="19" s="1"/>
  <c r="S71" i="19"/>
  <c r="S72" i="19" s="1"/>
  <c r="S73" i="19" s="1"/>
  <c r="R71" i="19"/>
  <c r="R72" i="19" s="1"/>
  <c r="R73" i="19" s="1"/>
  <c r="Q71" i="19"/>
  <c r="Q72" i="19" s="1"/>
  <c r="Q73" i="19" s="1"/>
  <c r="P71" i="19"/>
  <c r="P72" i="19" s="1"/>
  <c r="P73" i="19" s="1"/>
  <c r="AL70" i="19"/>
  <c r="Z70" i="19"/>
  <c r="AJ65" i="19"/>
  <c r="AJ66" i="19" s="1"/>
  <c r="AJ67" i="19" s="1"/>
  <c r="AI65" i="19"/>
  <c r="AI66" i="19" s="1"/>
  <c r="AI67" i="19" s="1"/>
  <c r="AH65" i="19"/>
  <c r="AH66" i="19" s="1"/>
  <c r="AH67" i="19" s="1"/>
  <c r="AG65" i="19"/>
  <c r="AG66" i="19" s="1"/>
  <c r="AG67" i="19" s="1"/>
  <c r="AF65" i="19"/>
  <c r="AF66" i="19" s="1"/>
  <c r="AF67" i="19" s="1"/>
  <c r="AE65" i="19"/>
  <c r="AE66" i="19" s="1"/>
  <c r="AE67" i="19" s="1"/>
  <c r="AD65" i="19"/>
  <c r="AD66" i="19" s="1"/>
  <c r="AD67" i="19" s="1"/>
  <c r="AC65" i="19"/>
  <c r="AC66" i="19" s="1"/>
  <c r="AC67" i="19" s="1"/>
  <c r="AB65" i="19"/>
  <c r="AB66" i="19" s="1"/>
  <c r="AB67" i="19" s="1"/>
  <c r="X65" i="19"/>
  <c r="X66" i="19" s="1"/>
  <c r="X67" i="19" s="1"/>
  <c r="W65" i="19"/>
  <c r="W66" i="19" s="1"/>
  <c r="W67" i="19" s="1"/>
  <c r="V65" i="19"/>
  <c r="V66" i="19" s="1"/>
  <c r="V67" i="19" s="1"/>
  <c r="U65" i="19"/>
  <c r="U66" i="19" s="1"/>
  <c r="U67" i="19" s="1"/>
  <c r="T65" i="19"/>
  <c r="T66" i="19" s="1"/>
  <c r="T67" i="19" s="1"/>
  <c r="S65" i="19"/>
  <c r="S66" i="19" s="1"/>
  <c r="S67" i="19" s="1"/>
  <c r="R65" i="19"/>
  <c r="R66" i="19" s="1"/>
  <c r="R67" i="19" s="1"/>
  <c r="Q65" i="19"/>
  <c r="Q66" i="19" s="1"/>
  <c r="Q67" i="19" s="1"/>
  <c r="P65" i="19"/>
  <c r="P66" i="19" s="1"/>
  <c r="P67" i="19" s="1"/>
  <c r="AL64" i="19"/>
  <c r="Z64" i="19"/>
  <c r="AJ59" i="19"/>
  <c r="AJ60" i="19" s="1"/>
  <c r="AJ61" i="19" s="1"/>
  <c r="AI59" i="19"/>
  <c r="AI60" i="19" s="1"/>
  <c r="AI61" i="19" s="1"/>
  <c r="AH59" i="19"/>
  <c r="AH60" i="19" s="1"/>
  <c r="AH61" i="19" s="1"/>
  <c r="AG59" i="19"/>
  <c r="AG60" i="19" s="1"/>
  <c r="AG61" i="19" s="1"/>
  <c r="AF59" i="19"/>
  <c r="AF60" i="19" s="1"/>
  <c r="AF61" i="19" s="1"/>
  <c r="AE59" i="19"/>
  <c r="AE60" i="19" s="1"/>
  <c r="AE61" i="19" s="1"/>
  <c r="AD59" i="19"/>
  <c r="AD60" i="19" s="1"/>
  <c r="AD61" i="19" s="1"/>
  <c r="AC59" i="19"/>
  <c r="AC60" i="19" s="1"/>
  <c r="AC61" i="19" s="1"/>
  <c r="AB59" i="19"/>
  <c r="AB60" i="19" s="1"/>
  <c r="AB61" i="19" s="1"/>
  <c r="X59" i="19"/>
  <c r="X60" i="19" s="1"/>
  <c r="X61" i="19" s="1"/>
  <c r="W59" i="19"/>
  <c r="W60" i="19" s="1"/>
  <c r="W61" i="19" s="1"/>
  <c r="V59" i="19"/>
  <c r="V60" i="19" s="1"/>
  <c r="V61" i="19" s="1"/>
  <c r="U59" i="19"/>
  <c r="U60" i="19" s="1"/>
  <c r="U61" i="19" s="1"/>
  <c r="T59" i="19"/>
  <c r="T60" i="19" s="1"/>
  <c r="T61" i="19" s="1"/>
  <c r="S59" i="19"/>
  <c r="S60" i="19" s="1"/>
  <c r="S61" i="19" s="1"/>
  <c r="R59" i="19"/>
  <c r="R60" i="19" s="1"/>
  <c r="R61" i="19" s="1"/>
  <c r="Q59" i="19"/>
  <c r="Q60" i="19" s="1"/>
  <c r="Q61" i="19" s="1"/>
  <c r="P59" i="19"/>
  <c r="P60" i="19" s="1"/>
  <c r="P61" i="19" s="1"/>
  <c r="AL58" i="19"/>
  <c r="Z58" i="19"/>
  <c r="AC54" i="19"/>
  <c r="AC55" i="19" s="1"/>
  <c r="AJ53" i="19"/>
  <c r="AJ54" i="19" s="1"/>
  <c r="AJ55" i="19" s="1"/>
  <c r="AI53" i="19"/>
  <c r="AI54" i="19" s="1"/>
  <c r="AI55" i="19" s="1"/>
  <c r="AH53" i="19"/>
  <c r="AH54" i="19" s="1"/>
  <c r="AH55" i="19" s="1"/>
  <c r="AG53" i="19"/>
  <c r="AG54" i="19" s="1"/>
  <c r="AG55" i="19" s="1"/>
  <c r="AF53" i="19"/>
  <c r="AF54" i="19" s="1"/>
  <c r="AF55" i="19" s="1"/>
  <c r="AE53" i="19"/>
  <c r="AE54" i="19" s="1"/>
  <c r="AE55" i="19" s="1"/>
  <c r="AD53" i="19"/>
  <c r="AD54" i="19" s="1"/>
  <c r="AD55" i="19" s="1"/>
  <c r="AC53" i="19"/>
  <c r="AB53" i="19"/>
  <c r="AB54" i="19" s="1"/>
  <c r="AB55" i="19" s="1"/>
  <c r="X53" i="19"/>
  <c r="X54" i="19" s="1"/>
  <c r="X55" i="19" s="1"/>
  <c r="W53" i="19"/>
  <c r="W54" i="19" s="1"/>
  <c r="W55" i="19" s="1"/>
  <c r="V53" i="19"/>
  <c r="V54" i="19" s="1"/>
  <c r="V55" i="19" s="1"/>
  <c r="U53" i="19"/>
  <c r="U54" i="19" s="1"/>
  <c r="U55" i="19" s="1"/>
  <c r="T53" i="19"/>
  <c r="T54" i="19" s="1"/>
  <c r="T55" i="19" s="1"/>
  <c r="S53" i="19"/>
  <c r="S54" i="19" s="1"/>
  <c r="S55" i="19" s="1"/>
  <c r="R53" i="19"/>
  <c r="R54" i="19" s="1"/>
  <c r="R55" i="19" s="1"/>
  <c r="Q53" i="19"/>
  <c r="Q54" i="19" s="1"/>
  <c r="Q55" i="19" s="1"/>
  <c r="P53" i="19"/>
  <c r="P54" i="19" s="1"/>
  <c r="P55" i="19" s="1"/>
  <c r="AL52" i="19"/>
  <c r="Z52" i="19"/>
  <c r="W48" i="19"/>
  <c r="W49" i="19" s="1"/>
  <c r="AJ47" i="19"/>
  <c r="AJ48" i="19" s="1"/>
  <c r="AJ49" i="19" s="1"/>
  <c r="AI47" i="19"/>
  <c r="AI48" i="19" s="1"/>
  <c r="AI49" i="19" s="1"/>
  <c r="AH47" i="19"/>
  <c r="AH48" i="19" s="1"/>
  <c r="AH49" i="19" s="1"/>
  <c r="AG47" i="19"/>
  <c r="AG48" i="19" s="1"/>
  <c r="AG49" i="19" s="1"/>
  <c r="AF47" i="19"/>
  <c r="AF48" i="19" s="1"/>
  <c r="AF49" i="19" s="1"/>
  <c r="AE47" i="19"/>
  <c r="AE48" i="19" s="1"/>
  <c r="AE49" i="19" s="1"/>
  <c r="AD47" i="19"/>
  <c r="AD48" i="19" s="1"/>
  <c r="AD49" i="19" s="1"/>
  <c r="AC47" i="19"/>
  <c r="AC48" i="19" s="1"/>
  <c r="AC49" i="19" s="1"/>
  <c r="AB47" i="19"/>
  <c r="AB48" i="19" s="1"/>
  <c r="AB49" i="19" s="1"/>
  <c r="X47" i="19"/>
  <c r="X48" i="19" s="1"/>
  <c r="X49" i="19" s="1"/>
  <c r="W47" i="19"/>
  <c r="V47" i="19"/>
  <c r="V48" i="19" s="1"/>
  <c r="V49" i="19" s="1"/>
  <c r="U47" i="19"/>
  <c r="U48" i="19" s="1"/>
  <c r="U49" i="19" s="1"/>
  <c r="T47" i="19"/>
  <c r="T48" i="19" s="1"/>
  <c r="T49" i="19" s="1"/>
  <c r="S47" i="19"/>
  <c r="S48" i="19" s="1"/>
  <c r="S49" i="19" s="1"/>
  <c r="R47" i="19"/>
  <c r="R48" i="19" s="1"/>
  <c r="R49" i="19" s="1"/>
  <c r="Q47" i="19"/>
  <c r="Q48" i="19" s="1"/>
  <c r="Q49" i="19" s="1"/>
  <c r="P47" i="19"/>
  <c r="P48" i="19" s="1"/>
  <c r="P49" i="19" s="1"/>
  <c r="AL46" i="19"/>
  <c r="Z46" i="19"/>
  <c r="AN46" i="19" s="1"/>
  <c r="AJ41" i="19"/>
  <c r="AJ42" i="19" s="1"/>
  <c r="AJ43" i="19" s="1"/>
  <c r="AI41" i="19"/>
  <c r="AI42" i="19" s="1"/>
  <c r="AI43" i="19" s="1"/>
  <c r="AH41" i="19"/>
  <c r="AH42" i="19" s="1"/>
  <c r="AH43" i="19" s="1"/>
  <c r="AG41" i="19"/>
  <c r="AG42" i="19" s="1"/>
  <c r="AG43" i="19" s="1"/>
  <c r="AF41" i="19"/>
  <c r="AF42" i="19" s="1"/>
  <c r="AF43" i="19" s="1"/>
  <c r="AE41" i="19"/>
  <c r="AE42" i="19" s="1"/>
  <c r="AE43" i="19" s="1"/>
  <c r="AD41" i="19"/>
  <c r="AD42" i="19" s="1"/>
  <c r="AD43" i="19" s="1"/>
  <c r="AC41" i="19"/>
  <c r="AC42" i="19" s="1"/>
  <c r="AC43" i="19" s="1"/>
  <c r="AB41" i="19"/>
  <c r="AB42" i="19" s="1"/>
  <c r="AB43" i="19" s="1"/>
  <c r="X41" i="19"/>
  <c r="X42" i="19" s="1"/>
  <c r="X43" i="19" s="1"/>
  <c r="W41" i="19"/>
  <c r="W42" i="19" s="1"/>
  <c r="W43" i="19" s="1"/>
  <c r="V41" i="19"/>
  <c r="V42" i="19" s="1"/>
  <c r="V43" i="19" s="1"/>
  <c r="U41" i="19"/>
  <c r="U42" i="19" s="1"/>
  <c r="U43" i="19" s="1"/>
  <c r="T41" i="19"/>
  <c r="T42" i="19" s="1"/>
  <c r="T43" i="19" s="1"/>
  <c r="S41" i="19"/>
  <c r="S42" i="19" s="1"/>
  <c r="S43" i="19" s="1"/>
  <c r="R41" i="19"/>
  <c r="R42" i="19" s="1"/>
  <c r="R43" i="19" s="1"/>
  <c r="Q41" i="19"/>
  <c r="Q42" i="19" s="1"/>
  <c r="Q43" i="19" s="1"/>
  <c r="P41" i="19"/>
  <c r="P42" i="19" s="1"/>
  <c r="P43" i="19" s="1"/>
  <c r="AL40" i="19"/>
  <c r="Z40" i="19"/>
  <c r="AJ35" i="19"/>
  <c r="AJ36" i="19" s="1"/>
  <c r="AJ37" i="19" s="1"/>
  <c r="AI35" i="19"/>
  <c r="AI36" i="19" s="1"/>
  <c r="AI37" i="19" s="1"/>
  <c r="AH35" i="19"/>
  <c r="AH36" i="19" s="1"/>
  <c r="AH37" i="19" s="1"/>
  <c r="AG35" i="19"/>
  <c r="AG36" i="19" s="1"/>
  <c r="AG37" i="19" s="1"/>
  <c r="AF35" i="19"/>
  <c r="AF36" i="19" s="1"/>
  <c r="AF37" i="19" s="1"/>
  <c r="AE35" i="19"/>
  <c r="AE36" i="19" s="1"/>
  <c r="AE37" i="19" s="1"/>
  <c r="AD35" i="19"/>
  <c r="AD36" i="19" s="1"/>
  <c r="AD37" i="19" s="1"/>
  <c r="AC35" i="19"/>
  <c r="AC36" i="19" s="1"/>
  <c r="AC37" i="19" s="1"/>
  <c r="AB35" i="19"/>
  <c r="AB36" i="19" s="1"/>
  <c r="AB37" i="19" s="1"/>
  <c r="X35" i="19"/>
  <c r="X36" i="19" s="1"/>
  <c r="X37" i="19" s="1"/>
  <c r="W35" i="19"/>
  <c r="W36" i="19" s="1"/>
  <c r="W37" i="19" s="1"/>
  <c r="V35" i="19"/>
  <c r="V36" i="19" s="1"/>
  <c r="V37" i="19" s="1"/>
  <c r="U35" i="19"/>
  <c r="U36" i="19" s="1"/>
  <c r="U37" i="19" s="1"/>
  <c r="T35" i="19"/>
  <c r="T36" i="19" s="1"/>
  <c r="T37" i="19" s="1"/>
  <c r="S35" i="19"/>
  <c r="S36" i="19" s="1"/>
  <c r="S37" i="19" s="1"/>
  <c r="R35" i="19"/>
  <c r="R36" i="19" s="1"/>
  <c r="R37" i="19" s="1"/>
  <c r="Q35" i="19"/>
  <c r="Q36" i="19" s="1"/>
  <c r="Q37" i="19" s="1"/>
  <c r="P35" i="19"/>
  <c r="P36" i="19" s="1"/>
  <c r="P37" i="19" s="1"/>
  <c r="AL34" i="19"/>
  <c r="Z34" i="19"/>
  <c r="AJ29" i="19"/>
  <c r="AJ30" i="19" s="1"/>
  <c r="AJ31" i="19" s="1"/>
  <c r="AI29" i="19"/>
  <c r="AI30" i="19" s="1"/>
  <c r="AI31" i="19" s="1"/>
  <c r="AH29" i="19"/>
  <c r="AH30" i="19" s="1"/>
  <c r="AH31" i="19" s="1"/>
  <c r="AG29" i="19"/>
  <c r="AG30" i="19" s="1"/>
  <c r="AG31" i="19" s="1"/>
  <c r="AF29" i="19"/>
  <c r="AF30" i="19" s="1"/>
  <c r="AF31" i="19" s="1"/>
  <c r="AE29" i="19"/>
  <c r="AE30" i="19" s="1"/>
  <c r="AE31" i="19" s="1"/>
  <c r="AD29" i="19"/>
  <c r="AD30" i="19" s="1"/>
  <c r="AD31" i="19" s="1"/>
  <c r="AC29" i="19"/>
  <c r="AC30" i="19" s="1"/>
  <c r="AC31" i="19" s="1"/>
  <c r="AB29" i="19"/>
  <c r="AB30" i="19" s="1"/>
  <c r="AB31" i="19" s="1"/>
  <c r="X29" i="19"/>
  <c r="X30" i="19" s="1"/>
  <c r="X31" i="19" s="1"/>
  <c r="W29" i="19"/>
  <c r="W30" i="19" s="1"/>
  <c r="W31" i="19" s="1"/>
  <c r="V29" i="19"/>
  <c r="V30" i="19" s="1"/>
  <c r="V31" i="19" s="1"/>
  <c r="U29" i="19"/>
  <c r="U30" i="19" s="1"/>
  <c r="U31" i="19" s="1"/>
  <c r="T29" i="19"/>
  <c r="T30" i="19" s="1"/>
  <c r="T31" i="19" s="1"/>
  <c r="S29" i="19"/>
  <c r="S30" i="19" s="1"/>
  <c r="S31" i="19" s="1"/>
  <c r="R29" i="19"/>
  <c r="R30" i="19" s="1"/>
  <c r="R31" i="19" s="1"/>
  <c r="Q29" i="19"/>
  <c r="Q30" i="19" s="1"/>
  <c r="Q31" i="19" s="1"/>
  <c r="P29" i="19"/>
  <c r="P30" i="19" s="1"/>
  <c r="P31" i="19" s="1"/>
  <c r="AL28" i="19"/>
  <c r="Z28" i="19"/>
  <c r="AN28" i="19" s="1"/>
  <c r="AJ23" i="19"/>
  <c r="AJ24" i="19" s="1"/>
  <c r="AJ25" i="19" s="1"/>
  <c r="AI23" i="19"/>
  <c r="AI24" i="19" s="1"/>
  <c r="AI25" i="19" s="1"/>
  <c r="AH23" i="19"/>
  <c r="AH24" i="19" s="1"/>
  <c r="AH25" i="19" s="1"/>
  <c r="AG23" i="19"/>
  <c r="AG24" i="19" s="1"/>
  <c r="AG25" i="19" s="1"/>
  <c r="AF23" i="19"/>
  <c r="AF24" i="19" s="1"/>
  <c r="AF25" i="19" s="1"/>
  <c r="AE23" i="19"/>
  <c r="AE24" i="19" s="1"/>
  <c r="AE25" i="19" s="1"/>
  <c r="AD23" i="19"/>
  <c r="AD24" i="19" s="1"/>
  <c r="AD25" i="19" s="1"/>
  <c r="AC23" i="19"/>
  <c r="AC24" i="19" s="1"/>
  <c r="AC25" i="19" s="1"/>
  <c r="AB23" i="19"/>
  <c r="AB24" i="19" s="1"/>
  <c r="AB25" i="19" s="1"/>
  <c r="X23" i="19"/>
  <c r="X24" i="19" s="1"/>
  <c r="X25" i="19" s="1"/>
  <c r="W23" i="19"/>
  <c r="W24" i="19" s="1"/>
  <c r="W25" i="19" s="1"/>
  <c r="V23" i="19"/>
  <c r="V24" i="19" s="1"/>
  <c r="V25" i="19" s="1"/>
  <c r="U23" i="19"/>
  <c r="U24" i="19" s="1"/>
  <c r="U25" i="19" s="1"/>
  <c r="T23" i="19"/>
  <c r="T24" i="19" s="1"/>
  <c r="T25" i="19" s="1"/>
  <c r="S23" i="19"/>
  <c r="S24" i="19" s="1"/>
  <c r="S25" i="19" s="1"/>
  <c r="R23" i="19"/>
  <c r="R24" i="19" s="1"/>
  <c r="R25" i="19" s="1"/>
  <c r="Q23" i="19"/>
  <c r="Q24" i="19" s="1"/>
  <c r="Q25" i="19" s="1"/>
  <c r="P23" i="19"/>
  <c r="P24" i="19" s="1"/>
  <c r="P25" i="19" s="1"/>
  <c r="AL22" i="19"/>
  <c r="Z22" i="19"/>
  <c r="AI18" i="19"/>
  <c r="AI19" i="19" s="1"/>
  <c r="AE18" i="19"/>
  <c r="AE19" i="19" s="1"/>
  <c r="AD18" i="19"/>
  <c r="AD19" i="19" s="1"/>
  <c r="W18" i="19"/>
  <c r="W19" i="19" s="1"/>
  <c r="P18" i="19"/>
  <c r="P19" i="19" s="1"/>
  <c r="AJ17" i="19"/>
  <c r="AJ18" i="19" s="1"/>
  <c r="AJ19" i="19" s="1"/>
  <c r="AI17" i="19"/>
  <c r="AH17" i="19"/>
  <c r="AH18" i="19" s="1"/>
  <c r="AH19" i="19" s="1"/>
  <c r="AG17" i="19"/>
  <c r="AG18" i="19" s="1"/>
  <c r="AG19" i="19" s="1"/>
  <c r="AF17" i="19"/>
  <c r="AF18" i="19" s="1"/>
  <c r="AF19" i="19" s="1"/>
  <c r="AE17" i="19"/>
  <c r="AD17" i="19"/>
  <c r="AC17" i="19"/>
  <c r="AC18" i="19" s="1"/>
  <c r="AC19" i="19" s="1"/>
  <c r="AB17" i="19"/>
  <c r="AB18" i="19" s="1"/>
  <c r="AB19" i="19" s="1"/>
  <c r="X17" i="19"/>
  <c r="X18" i="19" s="1"/>
  <c r="X19" i="19" s="1"/>
  <c r="W17" i="19"/>
  <c r="V17" i="19"/>
  <c r="V18" i="19" s="1"/>
  <c r="V19" i="19" s="1"/>
  <c r="U17" i="19"/>
  <c r="U18" i="19" s="1"/>
  <c r="U19" i="19" s="1"/>
  <c r="T17" i="19"/>
  <c r="T18" i="19" s="1"/>
  <c r="T19" i="19" s="1"/>
  <c r="S17" i="19"/>
  <c r="S18" i="19" s="1"/>
  <c r="S19" i="19" s="1"/>
  <c r="R17" i="19"/>
  <c r="R18" i="19" s="1"/>
  <c r="R19" i="19" s="1"/>
  <c r="Q17" i="19"/>
  <c r="Q18" i="19" s="1"/>
  <c r="Q19" i="19" s="1"/>
  <c r="P17" i="19"/>
  <c r="AL16" i="19"/>
  <c r="Z16" i="19"/>
  <c r="AJ11" i="19"/>
  <c r="AJ12" i="19" s="1"/>
  <c r="AJ13" i="19" s="1"/>
  <c r="AI11" i="19"/>
  <c r="AI12" i="19" s="1"/>
  <c r="AI13" i="19" s="1"/>
  <c r="AH11" i="19"/>
  <c r="AH12" i="19" s="1"/>
  <c r="AH13" i="19" s="1"/>
  <c r="AG11" i="19"/>
  <c r="AG12" i="19" s="1"/>
  <c r="AG13" i="19" s="1"/>
  <c r="AF11" i="19"/>
  <c r="AF12" i="19" s="1"/>
  <c r="AF13" i="19" s="1"/>
  <c r="AE11" i="19"/>
  <c r="AE12" i="19" s="1"/>
  <c r="AE13" i="19" s="1"/>
  <c r="AD11" i="19"/>
  <c r="AD12" i="19" s="1"/>
  <c r="AD13" i="19" s="1"/>
  <c r="AC11" i="19"/>
  <c r="AC12" i="19" s="1"/>
  <c r="AC13" i="19" s="1"/>
  <c r="AB11" i="19"/>
  <c r="AB12" i="19" s="1"/>
  <c r="AB13" i="19" s="1"/>
  <c r="X11" i="19"/>
  <c r="X12" i="19" s="1"/>
  <c r="X13" i="19" s="1"/>
  <c r="W11" i="19"/>
  <c r="W12" i="19" s="1"/>
  <c r="W13" i="19" s="1"/>
  <c r="V11" i="19"/>
  <c r="V12" i="19" s="1"/>
  <c r="V13" i="19" s="1"/>
  <c r="U11" i="19"/>
  <c r="U12" i="19" s="1"/>
  <c r="U13" i="19" s="1"/>
  <c r="T11" i="19"/>
  <c r="T12" i="19" s="1"/>
  <c r="T13" i="19" s="1"/>
  <c r="S11" i="19"/>
  <c r="S12" i="19" s="1"/>
  <c r="S13" i="19" s="1"/>
  <c r="R11" i="19"/>
  <c r="R12" i="19" s="1"/>
  <c r="R13" i="19" s="1"/>
  <c r="Q11" i="19"/>
  <c r="Q12" i="19" s="1"/>
  <c r="Q13" i="19" s="1"/>
  <c r="P11" i="19"/>
  <c r="P12" i="19" s="1"/>
  <c r="P13" i="19" s="1"/>
  <c r="AL10" i="19"/>
  <c r="AL4" i="19"/>
  <c r="AN4" i="19" s="1"/>
  <c r="Z4" i="19"/>
  <c r="AN88" i="21" l="1"/>
  <c r="AN82" i="21"/>
  <c r="Z79" i="21"/>
  <c r="Z73" i="21"/>
  <c r="AL73" i="21"/>
  <c r="AN58" i="21"/>
  <c r="AL61" i="21"/>
  <c r="Z49" i="21"/>
  <c r="AL37" i="21"/>
  <c r="Z31" i="21"/>
  <c r="AN31" i="21" s="1"/>
  <c r="AN22" i="21"/>
  <c r="AL19" i="21"/>
  <c r="AN10" i="21"/>
  <c r="Z13" i="21"/>
  <c r="Z25" i="21"/>
  <c r="Z43" i="21"/>
  <c r="AL91" i="21"/>
  <c r="L94" i="21"/>
  <c r="L70" i="21"/>
  <c r="L88" i="21"/>
  <c r="L64" i="21"/>
  <c r="L40" i="21"/>
  <c r="L16" i="21"/>
  <c r="L82" i="21"/>
  <c r="L76" i="21"/>
  <c r="L34" i="21"/>
  <c r="L10" i="21"/>
  <c r="L52" i="21"/>
  <c r="L58" i="21"/>
  <c r="L46" i="21"/>
  <c r="L28" i="21"/>
  <c r="L22" i="21"/>
  <c r="AL13" i="21"/>
  <c r="Z19" i="21"/>
  <c r="AN19" i="21" s="1"/>
  <c r="AL25" i="21"/>
  <c r="Z55" i="21"/>
  <c r="AL67" i="21"/>
  <c r="Z91" i="21"/>
  <c r="AN16" i="21"/>
  <c r="AL49" i="21"/>
  <c r="AN49" i="21" s="1"/>
  <c r="Z61" i="21"/>
  <c r="AN61" i="21" s="1"/>
  <c r="AL85" i="21"/>
  <c r="AL97" i="21"/>
  <c r="AL43" i="21"/>
  <c r="Z37" i="21"/>
  <c r="AN37" i="21" s="1"/>
  <c r="AL55" i="21"/>
  <c r="Z85" i="21"/>
  <c r="Z97" i="21"/>
  <c r="AL79" i="21"/>
  <c r="AN79" i="21" s="1"/>
  <c r="AN94" i="21"/>
  <c r="Z67" i="21"/>
  <c r="AL79" i="19"/>
  <c r="AN58" i="19"/>
  <c r="AN94" i="19"/>
  <c r="Z85" i="19"/>
  <c r="Z79" i="19"/>
  <c r="AN79" i="19" s="1"/>
  <c r="AN76" i="19"/>
  <c r="AN70" i="19"/>
  <c r="AN64" i="19"/>
  <c r="AL67" i="19"/>
  <c r="AN52" i="19"/>
  <c r="AL37" i="19"/>
  <c r="AN34" i="19"/>
  <c r="AN22" i="19"/>
  <c r="AN10" i="19"/>
  <c r="Z19" i="19"/>
  <c r="AL43" i="19"/>
  <c r="AL97" i="19"/>
  <c r="L76" i="19"/>
  <c r="L94" i="19"/>
  <c r="L70" i="19"/>
  <c r="L58" i="19"/>
  <c r="L40" i="19"/>
  <c r="L88" i="19"/>
  <c r="L82" i="19"/>
  <c r="L34" i="19"/>
  <c r="L52" i="19"/>
  <c r="L46" i="19"/>
  <c r="L16" i="19"/>
  <c r="L10" i="19"/>
  <c r="L28" i="19"/>
  <c r="L22" i="19"/>
  <c r="L64" i="19"/>
  <c r="AL13" i="19"/>
  <c r="Z43" i="19"/>
  <c r="Z49" i="19"/>
  <c r="Z55" i="19"/>
  <c r="AL31" i="19"/>
  <c r="Z13" i="19"/>
  <c r="Z25" i="19"/>
  <c r="Z37" i="19"/>
  <c r="AL25" i="19"/>
  <c r="AN40" i="19"/>
  <c r="AL55" i="19"/>
  <c r="AL61" i="19"/>
  <c r="Z67" i="19"/>
  <c r="AL91" i="19"/>
  <c r="Z31" i="19"/>
  <c r="AL73" i="19"/>
  <c r="Z97" i="19"/>
  <c r="AN16" i="19"/>
  <c r="AL19" i="19"/>
  <c r="Z61" i="19"/>
  <c r="AL49" i="19"/>
  <c r="Z91" i="19"/>
  <c r="AL85" i="19"/>
  <c r="AN85" i="19" s="1"/>
  <c r="Z73" i="19"/>
  <c r="AN91" i="21" l="1"/>
  <c r="AN85" i="21"/>
  <c r="AN73" i="21"/>
  <c r="AN67" i="21"/>
  <c r="AN43" i="21"/>
  <c r="AN25" i="21"/>
  <c r="AN13" i="21"/>
  <c r="AN97" i="21"/>
  <c r="AN55" i="21"/>
  <c r="AN37" i="19"/>
  <c r="AN91" i="19"/>
  <c r="AN73" i="19"/>
  <c r="AN67" i="19"/>
  <c r="AN43" i="19"/>
  <c r="AN31" i="19"/>
  <c r="AN25" i="19"/>
  <c r="AN97" i="19"/>
  <c r="AN13" i="19"/>
  <c r="AN49" i="19"/>
  <c r="AN55" i="19"/>
  <c r="AN61" i="19"/>
  <c r="AN19" i="19"/>
  <c r="AN103" i="1" l="1"/>
  <c r="AN97" i="1"/>
  <c r="AN91" i="1"/>
  <c r="AN85" i="1"/>
  <c r="AN79" i="1"/>
  <c r="AN73" i="1"/>
  <c r="AN67" i="1"/>
  <c r="AN61" i="1"/>
  <c r="AN55" i="1"/>
  <c r="AN49" i="1"/>
  <c r="AN43" i="1"/>
  <c r="AN37" i="1"/>
  <c r="AN31" i="1"/>
  <c r="AN25" i="1"/>
  <c r="AN19" i="1"/>
  <c r="AN13" i="1"/>
  <c r="Z46" i="1" l="1"/>
  <c r="Z10" i="1"/>
  <c r="AL10" i="1"/>
  <c r="B10" i="18"/>
  <c r="Z34" i="1"/>
  <c r="B16" i="18"/>
  <c r="B17" i="18"/>
  <c r="B18" i="18"/>
  <c r="B13" i="18"/>
  <c r="B4" i="18"/>
  <c r="B14" i="18"/>
  <c r="B7" i="18"/>
  <c r="B12" i="18"/>
  <c r="B11" i="18"/>
  <c r="B9" i="18"/>
  <c r="B15" i="18"/>
  <c r="B5" i="18"/>
  <c r="B8" i="18"/>
  <c r="A16" i="18"/>
  <c r="A17" i="18"/>
  <c r="A18" i="18"/>
  <c r="A13" i="18"/>
  <c r="A4" i="18"/>
  <c r="A14" i="18"/>
  <c r="A7" i="18"/>
  <c r="A12" i="18"/>
  <c r="A11" i="18"/>
  <c r="A9" i="18"/>
  <c r="A10" i="18"/>
  <c r="A15" i="18"/>
  <c r="A5" i="18"/>
  <c r="A8" i="18"/>
  <c r="B6" i="18"/>
  <c r="A6" i="18"/>
  <c r="AJ101" i="1"/>
  <c r="AJ102" i="1" s="1"/>
  <c r="AJ103" i="1" s="1"/>
  <c r="AI101" i="1"/>
  <c r="AI102" i="1" s="1"/>
  <c r="AI103" i="1" s="1"/>
  <c r="AH101" i="1"/>
  <c r="AH102" i="1" s="1"/>
  <c r="AH103" i="1" s="1"/>
  <c r="AG101" i="1"/>
  <c r="AG102" i="1" s="1"/>
  <c r="AG103" i="1" s="1"/>
  <c r="AF101" i="1"/>
  <c r="AF102" i="1" s="1"/>
  <c r="AF103" i="1" s="1"/>
  <c r="AE101" i="1"/>
  <c r="AE102" i="1" s="1"/>
  <c r="AE103" i="1" s="1"/>
  <c r="AD101" i="1"/>
  <c r="AD102" i="1" s="1"/>
  <c r="AD103" i="1" s="1"/>
  <c r="AC101" i="1"/>
  <c r="AC102" i="1" s="1"/>
  <c r="AC103" i="1" s="1"/>
  <c r="AB101" i="1"/>
  <c r="AB102" i="1" s="1"/>
  <c r="AB103" i="1" s="1"/>
  <c r="X101" i="1"/>
  <c r="X102" i="1" s="1"/>
  <c r="X103" i="1" s="1"/>
  <c r="W101" i="1"/>
  <c r="W102" i="1" s="1"/>
  <c r="W103" i="1" s="1"/>
  <c r="V101" i="1"/>
  <c r="V102" i="1" s="1"/>
  <c r="V103" i="1" s="1"/>
  <c r="U101" i="1"/>
  <c r="U102" i="1" s="1"/>
  <c r="U103" i="1" s="1"/>
  <c r="T101" i="1"/>
  <c r="T102" i="1" s="1"/>
  <c r="T103" i="1" s="1"/>
  <c r="S101" i="1"/>
  <c r="S102" i="1" s="1"/>
  <c r="S103" i="1" s="1"/>
  <c r="R101" i="1"/>
  <c r="R102" i="1" s="1"/>
  <c r="R103" i="1" s="1"/>
  <c r="Q101" i="1"/>
  <c r="Q102" i="1" s="1"/>
  <c r="Q103" i="1" s="1"/>
  <c r="P101" i="1"/>
  <c r="P102" i="1" s="1"/>
  <c r="P103" i="1" s="1"/>
  <c r="AL100" i="1"/>
  <c r="Z100" i="1"/>
  <c r="AJ95" i="1"/>
  <c r="AJ96" i="1" s="1"/>
  <c r="AJ97" i="1" s="1"/>
  <c r="AI95" i="1"/>
  <c r="AI96" i="1" s="1"/>
  <c r="AI97" i="1" s="1"/>
  <c r="AH95" i="1"/>
  <c r="AH96" i="1" s="1"/>
  <c r="AH97" i="1" s="1"/>
  <c r="AG95" i="1"/>
  <c r="AG96" i="1" s="1"/>
  <c r="AG97" i="1" s="1"/>
  <c r="AF95" i="1"/>
  <c r="AF96" i="1" s="1"/>
  <c r="AF97" i="1" s="1"/>
  <c r="AE95" i="1"/>
  <c r="AE96" i="1" s="1"/>
  <c r="AE97" i="1" s="1"/>
  <c r="AD95" i="1"/>
  <c r="AD96" i="1" s="1"/>
  <c r="AD97" i="1" s="1"/>
  <c r="AC95" i="1"/>
  <c r="AC96" i="1" s="1"/>
  <c r="AC97" i="1" s="1"/>
  <c r="AB95" i="1"/>
  <c r="AB96" i="1" s="1"/>
  <c r="AB97" i="1" s="1"/>
  <c r="X95" i="1"/>
  <c r="X96" i="1" s="1"/>
  <c r="X97" i="1" s="1"/>
  <c r="W95" i="1"/>
  <c r="W96" i="1" s="1"/>
  <c r="W97" i="1" s="1"/>
  <c r="V95" i="1"/>
  <c r="V96" i="1" s="1"/>
  <c r="V97" i="1" s="1"/>
  <c r="U95" i="1"/>
  <c r="U96" i="1" s="1"/>
  <c r="U97" i="1" s="1"/>
  <c r="T95" i="1"/>
  <c r="T96" i="1" s="1"/>
  <c r="T97" i="1" s="1"/>
  <c r="S95" i="1"/>
  <c r="S96" i="1" s="1"/>
  <c r="S97" i="1" s="1"/>
  <c r="R95" i="1"/>
  <c r="R96" i="1" s="1"/>
  <c r="R97" i="1" s="1"/>
  <c r="Q95" i="1"/>
  <c r="Q96" i="1" s="1"/>
  <c r="Q97" i="1" s="1"/>
  <c r="P95" i="1"/>
  <c r="P96" i="1" s="1"/>
  <c r="P97" i="1" s="1"/>
  <c r="AL94" i="1"/>
  <c r="Z94" i="1"/>
  <c r="AJ89" i="1"/>
  <c r="AJ90" i="1" s="1"/>
  <c r="AJ91" i="1" s="1"/>
  <c r="AI89" i="1"/>
  <c r="AI90" i="1" s="1"/>
  <c r="AI91" i="1" s="1"/>
  <c r="AH89" i="1"/>
  <c r="AH90" i="1" s="1"/>
  <c r="AH91" i="1" s="1"/>
  <c r="AG89" i="1"/>
  <c r="AG90" i="1" s="1"/>
  <c r="AG91" i="1" s="1"/>
  <c r="AF89" i="1"/>
  <c r="AF90" i="1" s="1"/>
  <c r="AF91" i="1" s="1"/>
  <c r="AE89" i="1"/>
  <c r="AE90" i="1" s="1"/>
  <c r="AE91" i="1" s="1"/>
  <c r="AD89" i="1"/>
  <c r="AD90" i="1" s="1"/>
  <c r="AD91" i="1" s="1"/>
  <c r="AC89" i="1"/>
  <c r="AC90" i="1" s="1"/>
  <c r="AC91" i="1" s="1"/>
  <c r="AB89" i="1"/>
  <c r="AB90" i="1" s="1"/>
  <c r="AB91" i="1" s="1"/>
  <c r="X89" i="1"/>
  <c r="X90" i="1" s="1"/>
  <c r="X91" i="1" s="1"/>
  <c r="W89" i="1"/>
  <c r="W90" i="1" s="1"/>
  <c r="W91" i="1" s="1"/>
  <c r="V89" i="1"/>
  <c r="V90" i="1" s="1"/>
  <c r="V91" i="1" s="1"/>
  <c r="U89" i="1"/>
  <c r="U90" i="1" s="1"/>
  <c r="U91" i="1" s="1"/>
  <c r="T89" i="1"/>
  <c r="T90" i="1" s="1"/>
  <c r="T91" i="1" s="1"/>
  <c r="S89" i="1"/>
  <c r="S90" i="1" s="1"/>
  <c r="S91" i="1" s="1"/>
  <c r="R89" i="1"/>
  <c r="R90" i="1" s="1"/>
  <c r="R91" i="1" s="1"/>
  <c r="Q89" i="1"/>
  <c r="Q90" i="1" s="1"/>
  <c r="Q91" i="1" s="1"/>
  <c r="P89" i="1"/>
  <c r="P90" i="1" s="1"/>
  <c r="P91" i="1" s="1"/>
  <c r="AL88" i="1"/>
  <c r="Z88" i="1"/>
  <c r="AJ83" i="1"/>
  <c r="AJ84" i="1" s="1"/>
  <c r="AJ85" i="1" s="1"/>
  <c r="AI83" i="1"/>
  <c r="AI84" i="1" s="1"/>
  <c r="AI85" i="1" s="1"/>
  <c r="AH83" i="1"/>
  <c r="AH84" i="1" s="1"/>
  <c r="AH85" i="1" s="1"/>
  <c r="AG83" i="1"/>
  <c r="AG84" i="1" s="1"/>
  <c r="AG85" i="1" s="1"/>
  <c r="AF83" i="1"/>
  <c r="AF84" i="1" s="1"/>
  <c r="AF85" i="1" s="1"/>
  <c r="AE83" i="1"/>
  <c r="AE84" i="1" s="1"/>
  <c r="AE85" i="1" s="1"/>
  <c r="AD83" i="1"/>
  <c r="AD84" i="1" s="1"/>
  <c r="AD85" i="1" s="1"/>
  <c r="AC83" i="1"/>
  <c r="AC84" i="1" s="1"/>
  <c r="AC85" i="1" s="1"/>
  <c r="AB83" i="1"/>
  <c r="AB84" i="1" s="1"/>
  <c r="AB85" i="1" s="1"/>
  <c r="X83" i="1"/>
  <c r="X84" i="1" s="1"/>
  <c r="X85" i="1" s="1"/>
  <c r="W83" i="1"/>
  <c r="W84" i="1" s="1"/>
  <c r="W85" i="1" s="1"/>
  <c r="V83" i="1"/>
  <c r="V84" i="1" s="1"/>
  <c r="V85" i="1" s="1"/>
  <c r="U83" i="1"/>
  <c r="U84" i="1" s="1"/>
  <c r="U85" i="1" s="1"/>
  <c r="T83" i="1"/>
  <c r="T84" i="1" s="1"/>
  <c r="T85" i="1" s="1"/>
  <c r="S83" i="1"/>
  <c r="S84" i="1" s="1"/>
  <c r="S85" i="1" s="1"/>
  <c r="R83" i="1"/>
  <c r="R84" i="1" s="1"/>
  <c r="R85" i="1" s="1"/>
  <c r="Q83" i="1"/>
  <c r="Q84" i="1" s="1"/>
  <c r="Q85" i="1" s="1"/>
  <c r="P83" i="1"/>
  <c r="P84" i="1" s="1"/>
  <c r="P85" i="1" s="1"/>
  <c r="AL82" i="1"/>
  <c r="Z82" i="1"/>
  <c r="AJ77" i="1"/>
  <c r="AJ78" i="1" s="1"/>
  <c r="AJ79" i="1" s="1"/>
  <c r="AI77" i="1"/>
  <c r="AI78" i="1" s="1"/>
  <c r="AI79" i="1" s="1"/>
  <c r="AH77" i="1"/>
  <c r="AH78" i="1" s="1"/>
  <c r="AH79" i="1" s="1"/>
  <c r="AG77" i="1"/>
  <c r="AG78" i="1" s="1"/>
  <c r="AG79" i="1" s="1"/>
  <c r="AF77" i="1"/>
  <c r="AF78" i="1" s="1"/>
  <c r="AF79" i="1" s="1"/>
  <c r="AE77" i="1"/>
  <c r="AE78" i="1" s="1"/>
  <c r="AE79" i="1" s="1"/>
  <c r="AD77" i="1"/>
  <c r="AD78" i="1" s="1"/>
  <c r="AD79" i="1" s="1"/>
  <c r="AC77" i="1"/>
  <c r="AC78" i="1" s="1"/>
  <c r="AC79" i="1" s="1"/>
  <c r="AB77" i="1"/>
  <c r="AB78" i="1" s="1"/>
  <c r="AB79" i="1" s="1"/>
  <c r="X77" i="1"/>
  <c r="X78" i="1" s="1"/>
  <c r="X79" i="1" s="1"/>
  <c r="W77" i="1"/>
  <c r="W78" i="1" s="1"/>
  <c r="W79" i="1" s="1"/>
  <c r="V77" i="1"/>
  <c r="V78" i="1" s="1"/>
  <c r="V79" i="1" s="1"/>
  <c r="U77" i="1"/>
  <c r="U78" i="1" s="1"/>
  <c r="U79" i="1" s="1"/>
  <c r="T77" i="1"/>
  <c r="T78" i="1" s="1"/>
  <c r="T79" i="1" s="1"/>
  <c r="S77" i="1"/>
  <c r="S78" i="1" s="1"/>
  <c r="S79" i="1" s="1"/>
  <c r="R77" i="1"/>
  <c r="R78" i="1" s="1"/>
  <c r="R79" i="1" s="1"/>
  <c r="Q77" i="1"/>
  <c r="Q78" i="1" s="1"/>
  <c r="Q79" i="1" s="1"/>
  <c r="P77" i="1"/>
  <c r="P78" i="1" s="1"/>
  <c r="P79" i="1" s="1"/>
  <c r="AL76" i="1"/>
  <c r="Z76" i="1"/>
  <c r="AJ71" i="1"/>
  <c r="AJ72" i="1" s="1"/>
  <c r="AJ73" i="1" s="1"/>
  <c r="AI71" i="1"/>
  <c r="AI72" i="1" s="1"/>
  <c r="AI73" i="1" s="1"/>
  <c r="AH71" i="1"/>
  <c r="AH72" i="1" s="1"/>
  <c r="AH73" i="1" s="1"/>
  <c r="AG71" i="1"/>
  <c r="AG72" i="1" s="1"/>
  <c r="AG73" i="1" s="1"/>
  <c r="AF71" i="1"/>
  <c r="AF72" i="1" s="1"/>
  <c r="AF73" i="1" s="1"/>
  <c r="AE71" i="1"/>
  <c r="AE72" i="1" s="1"/>
  <c r="AE73" i="1" s="1"/>
  <c r="AD71" i="1"/>
  <c r="AD72" i="1" s="1"/>
  <c r="AD73" i="1" s="1"/>
  <c r="AC71" i="1"/>
  <c r="AC72" i="1" s="1"/>
  <c r="AC73" i="1" s="1"/>
  <c r="AB71" i="1"/>
  <c r="AB72" i="1" s="1"/>
  <c r="AB73" i="1" s="1"/>
  <c r="X71" i="1"/>
  <c r="X72" i="1" s="1"/>
  <c r="X73" i="1" s="1"/>
  <c r="W71" i="1"/>
  <c r="W72" i="1" s="1"/>
  <c r="W73" i="1" s="1"/>
  <c r="V71" i="1"/>
  <c r="V72" i="1" s="1"/>
  <c r="V73" i="1" s="1"/>
  <c r="U71" i="1"/>
  <c r="U72" i="1" s="1"/>
  <c r="U73" i="1" s="1"/>
  <c r="T71" i="1"/>
  <c r="T72" i="1" s="1"/>
  <c r="T73" i="1" s="1"/>
  <c r="S71" i="1"/>
  <c r="S72" i="1" s="1"/>
  <c r="S73" i="1" s="1"/>
  <c r="R71" i="1"/>
  <c r="R72" i="1" s="1"/>
  <c r="R73" i="1" s="1"/>
  <c r="Q71" i="1"/>
  <c r="Q72" i="1" s="1"/>
  <c r="Q73" i="1" s="1"/>
  <c r="P71" i="1"/>
  <c r="P72" i="1" s="1"/>
  <c r="P73" i="1" s="1"/>
  <c r="AL70" i="1"/>
  <c r="Z70" i="1"/>
  <c r="AJ65" i="1"/>
  <c r="AJ66" i="1" s="1"/>
  <c r="AJ67" i="1" s="1"/>
  <c r="AI65" i="1"/>
  <c r="AI66" i="1" s="1"/>
  <c r="AI67" i="1" s="1"/>
  <c r="AH65" i="1"/>
  <c r="AH66" i="1" s="1"/>
  <c r="AH67" i="1" s="1"/>
  <c r="AG65" i="1"/>
  <c r="AG66" i="1" s="1"/>
  <c r="AG67" i="1" s="1"/>
  <c r="AF65" i="1"/>
  <c r="AF66" i="1" s="1"/>
  <c r="AF67" i="1" s="1"/>
  <c r="AE65" i="1"/>
  <c r="AE66" i="1" s="1"/>
  <c r="AE67" i="1" s="1"/>
  <c r="AD65" i="1"/>
  <c r="AD66" i="1" s="1"/>
  <c r="AD67" i="1" s="1"/>
  <c r="AC65" i="1"/>
  <c r="AC66" i="1" s="1"/>
  <c r="AC67" i="1" s="1"/>
  <c r="AB65" i="1"/>
  <c r="AB66" i="1" s="1"/>
  <c r="AB67" i="1" s="1"/>
  <c r="X65" i="1"/>
  <c r="X66" i="1" s="1"/>
  <c r="X67" i="1" s="1"/>
  <c r="W65" i="1"/>
  <c r="W66" i="1" s="1"/>
  <c r="W67" i="1" s="1"/>
  <c r="V65" i="1"/>
  <c r="V66" i="1" s="1"/>
  <c r="V67" i="1" s="1"/>
  <c r="U65" i="1"/>
  <c r="U66" i="1" s="1"/>
  <c r="U67" i="1" s="1"/>
  <c r="T65" i="1"/>
  <c r="T66" i="1" s="1"/>
  <c r="T67" i="1" s="1"/>
  <c r="S65" i="1"/>
  <c r="S66" i="1" s="1"/>
  <c r="S67" i="1" s="1"/>
  <c r="R65" i="1"/>
  <c r="R66" i="1" s="1"/>
  <c r="R67" i="1" s="1"/>
  <c r="Q65" i="1"/>
  <c r="Q66" i="1" s="1"/>
  <c r="Q67" i="1" s="1"/>
  <c r="P65" i="1"/>
  <c r="P66" i="1" s="1"/>
  <c r="P67" i="1" s="1"/>
  <c r="AL64" i="1"/>
  <c r="Z64" i="1"/>
  <c r="AJ59" i="1"/>
  <c r="AJ60" i="1" s="1"/>
  <c r="AJ61" i="1" s="1"/>
  <c r="AI59" i="1"/>
  <c r="AI60" i="1" s="1"/>
  <c r="AI61" i="1" s="1"/>
  <c r="AH59" i="1"/>
  <c r="AH60" i="1" s="1"/>
  <c r="AH61" i="1" s="1"/>
  <c r="AG59" i="1"/>
  <c r="AG60" i="1" s="1"/>
  <c r="AG61" i="1" s="1"/>
  <c r="AF59" i="1"/>
  <c r="AF60" i="1" s="1"/>
  <c r="AF61" i="1" s="1"/>
  <c r="AE59" i="1"/>
  <c r="AE60" i="1" s="1"/>
  <c r="AE61" i="1" s="1"/>
  <c r="AD59" i="1"/>
  <c r="AD60" i="1" s="1"/>
  <c r="AD61" i="1" s="1"/>
  <c r="AC59" i="1"/>
  <c r="AC60" i="1" s="1"/>
  <c r="AC61" i="1" s="1"/>
  <c r="AB59" i="1"/>
  <c r="AB60" i="1" s="1"/>
  <c r="AB61" i="1" s="1"/>
  <c r="X59" i="1"/>
  <c r="X60" i="1" s="1"/>
  <c r="X61" i="1" s="1"/>
  <c r="W59" i="1"/>
  <c r="W60" i="1" s="1"/>
  <c r="W61" i="1" s="1"/>
  <c r="V59" i="1"/>
  <c r="V60" i="1" s="1"/>
  <c r="V61" i="1" s="1"/>
  <c r="U59" i="1"/>
  <c r="U60" i="1" s="1"/>
  <c r="U61" i="1" s="1"/>
  <c r="T59" i="1"/>
  <c r="T60" i="1" s="1"/>
  <c r="T61" i="1" s="1"/>
  <c r="S59" i="1"/>
  <c r="S60" i="1" s="1"/>
  <c r="S61" i="1" s="1"/>
  <c r="R59" i="1"/>
  <c r="R60" i="1" s="1"/>
  <c r="R61" i="1" s="1"/>
  <c r="Q59" i="1"/>
  <c r="Q60" i="1" s="1"/>
  <c r="Q61" i="1" s="1"/>
  <c r="P59" i="1"/>
  <c r="P60" i="1" s="1"/>
  <c r="P61" i="1" s="1"/>
  <c r="AL58" i="1"/>
  <c r="Z58" i="1"/>
  <c r="AJ53" i="1"/>
  <c r="AJ54" i="1" s="1"/>
  <c r="AJ55" i="1" s="1"/>
  <c r="AI53" i="1"/>
  <c r="AI54" i="1" s="1"/>
  <c r="AI55" i="1" s="1"/>
  <c r="AH53" i="1"/>
  <c r="AH54" i="1" s="1"/>
  <c r="AH55" i="1" s="1"/>
  <c r="AG53" i="1"/>
  <c r="AG54" i="1" s="1"/>
  <c r="AG55" i="1" s="1"/>
  <c r="AF53" i="1"/>
  <c r="AF54" i="1" s="1"/>
  <c r="AF55" i="1" s="1"/>
  <c r="AE53" i="1"/>
  <c r="AE54" i="1" s="1"/>
  <c r="AE55" i="1" s="1"/>
  <c r="AD53" i="1"/>
  <c r="AD54" i="1" s="1"/>
  <c r="AD55" i="1" s="1"/>
  <c r="AC53" i="1"/>
  <c r="AC54" i="1" s="1"/>
  <c r="AC55" i="1" s="1"/>
  <c r="AB53" i="1"/>
  <c r="AB54" i="1" s="1"/>
  <c r="AB55" i="1" s="1"/>
  <c r="X53" i="1"/>
  <c r="X54" i="1" s="1"/>
  <c r="X55" i="1" s="1"/>
  <c r="W53" i="1"/>
  <c r="W54" i="1" s="1"/>
  <c r="W55" i="1" s="1"/>
  <c r="V53" i="1"/>
  <c r="V54" i="1" s="1"/>
  <c r="V55" i="1" s="1"/>
  <c r="U53" i="1"/>
  <c r="U54" i="1" s="1"/>
  <c r="U55" i="1" s="1"/>
  <c r="T53" i="1"/>
  <c r="T54" i="1" s="1"/>
  <c r="T55" i="1" s="1"/>
  <c r="S53" i="1"/>
  <c r="S54" i="1" s="1"/>
  <c r="S55" i="1" s="1"/>
  <c r="R53" i="1"/>
  <c r="R54" i="1" s="1"/>
  <c r="R55" i="1" s="1"/>
  <c r="Q53" i="1"/>
  <c r="Q54" i="1" s="1"/>
  <c r="Q55" i="1" s="1"/>
  <c r="P53" i="1"/>
  <c r="P54" i="1" s="1"/>
  <c r="P55" i="1" s="1"/>
  <c r="AL52" i="1"/>
  <c r="Z52" i="1"/>
  <c r="AJ47" i="1"/>
  <c r="AJ48" i="1" s="1"/>
  <c r="AJ49" i="1" s="1"/>
  <c r="AI47" i="1"/>
  <c r="AI48" i="1" s="1"/>
  <c r="AI49" i="1" s="1"/>
  <c r="AH47" i="1"/>
  <c r="AH48" i="1" s="1"/>
  <c r="AH49" i="1" s="1"/>
  <c r="AG47" i="1"/>
  <c r="AG48" i="1" s="1"/>
  <c r="AG49" i="1" s="1"/>
  <c r="AF47" i="1"/>
  <c r="AF48" i="1" s="1"/>
  <c r="AF49" i="1" s="1"/>
  <c r="AE47" i="1"/>
  <c r="AE48" i="1" s="1"/>
  <c r="AE49" i="1" s="1"/>
  <c r="AD47" i="1"/>
  <c r="AD48" i="1" s="1"/>
  <c r="AD49" i="1" s="1"/>
  <c r="AC47" i="1"/>
  <c r="AC48" i="1" s="1"/>
  <c r="AC49" i="1" s="1"/>
  <c r="AB47" i="1"/>
  <c r="AB48" i="1" s="1"/>
  <c r="AB49" i="1" s="1"/>
  <c r="X47" i="1"/>
  <c r="X48" i="1" s="1"/>
  <c r="X49" i="1" s="1"/>
  <c r="W47" i="1"/>
  <c r="W48" i="1" s="1"/>
  <c r="W49" i="1" s="1"/>
  <c r="V47" i="1"/>
  <c r="V48" i="1" s="1"/>
  <c r="V49" i="1" s="1"/>
  <c r="U47" i="1"/>
  <c r="U48" i="1" s="1"/>
  <c r="U49" i="1" s="1"/>
  <c r="T47" i="1"/>
  <c r="T48" i="1" s="1"/>
  <c r="T49" i="1" s="1"/>
  <c r="S47" i="1"/>
  <c r="S48" i="1" s="1"/>
  <c r="S49" i="1" s="1"/>
  <c r="R47" i="1"/>
  <c r="R48" i="1" s="1"/>
  <c r="R49" i="1" s="1"/>
  <c r="Q47" i="1"/>
  <c r="Q48" i="1" s="1"/>
  <c r="Q49" i="1" s="1"/>
  <c r="P47" i="1"/>
  <c r="P48" i="1" s="1"/>
  <c r="P49" i="1" s="1"/>
  <c r="AL46" i="1"/>
  <c r="AJ41" i="1"/>
  <c r="AJ42" i="1" s="1"/>
  <c r="AJ43" i="1" s="1"/>
  <c r="AI41" i="1"/>
  <c r="AI42" i="1" s="1"/>
  <c r="AI43" i="1" s="1"/>
  <c r="AH41" i="1"/>
  <c r="AH42" i="1" s="1"/>
  <c r="AH43" i="1" s="1"/>
  <c r="AG41" i="1"/>
  <c r="AG42" i="1" s="1"/>
  <c r="AG43" i="1" s="1"/>
  <c r="AF41" i="1"/>
  <c r="AF42" i="1" s="1"/>
  <c r="AF43" i="1" s="1"/>
  <c r="AE41" i="1"/>
  <c r="AE42" i="1" s="1"/>
  <c r="AE43" i="1" s="1"/>
  <c r="AD41" i="1"/>
  <c r="AD42" i="1" s="1"/>
  <c r="AD43" i="1" s="1"/>
  <c r="AC41" i="1"/>
  <c r="AC42" i="1" s="1"/>
  <c r="AC43" i="1" s="1"/>
  <c r="AB41" i="1"/>
  <c r="AB42" i="1" s="1"/>
  <c r="AB43" i="1" s="1"/>
  <c r="X41" i="1"/>
  <c r="X42" i="1" s="1"/>
  <c r="X43" i="1" s="1"/>
  <c r="W41" i="1"/>
  <c r="W42" i="1" s="1"/>
  <c r="W43" i="1" s="1"/>
  <c r="V41" i="1"/>
  <c r="V42" i="1" s="1"/>
  <c r="V43" i="1" s="1"/>
  <c r="U41" i="1"/>
  <c r="U42" i="1" s="1"/>
  <c r="U43" i="1" s="1"/>
  <c r="T41" i="1"/>
  <c r="T42" i="1" s="1"/>
  <c r="T43" i="1" s="1"/>
  <c r="S41" i="1"/>
  <c r="S42" i="1" s="1"/>
  <c r="S43" i="1" s="1"/>
  <c r="R41" i="1"/>
  <c r="R42" i="1" s="1"/>
  <c r="R43" i="1" s="1"/>
  <c r="Q41" i="1"/>
  <c r="Q42" i="1" s="1"/>
  <c r="Q43" i="1" s="1"/>
  <c r="P41" i="1"/>
  <c r="P42" i="1" s="1"/>
  <c r="P43" i="1" s="1"/>
  <c r="AL40" i="1"/>
  <c r="Z40" i="1"/>
  <c r="AJ35" i="1"/>
  <c r="AJ36" i="1" s="1"/>
  <c r="AJ37" i="1" s="1"/>
  <c r="AI35" i="1"/>
  <c r="AI36" i="1" s="1"/>
  <c r="AI37" i="1" s="1"/>
  <c r="AH35" i="1"/>
  <c r="AH36" i="1" s="1"/>
  <c r="AH37" i="1" s="1"/>
  <c r="AG35" i="1"/>
  <c r="AG36" i="1" s="1"/>
  <c r="AG37" i="1" s="1"/>
  <c r="AF35" i="1"/>
  <c r="AF36" i="1" s="1"/>
  <c r="AF37" i="1" s="1"/>
  <c r="AE35" i="1"/>
  <c r="AE36" i="1" s="1"/>
  <c r="AE37" i="1" s="1"/>
  <c r="AD35" i="1"/>
  <c r="AD36" i="1" s="1"/>
  <c r="AD37" i="1" s="1"/>
  <c r="AC35" i="1"/>
  <c r="AC36" i="1" s="1"/>
  <c r="AC37" i="1" s="1"/>
  <c r="AB35" i="1"/>
  <c r="AB36" i="1" s="1"/>
  <c r="AB37" i="1" s="1"/>
  <c r="X35" i="1"/>
  <c r="X36" i="1" s="1"/>
  <c r="X37" i="1" s="1"/>
  <c r="W35" i="1"/>
  <c r="W36" i="1" s="1"/>
  <c r="W37" i="1" s="1"/>
  <c r="V35" i="1"/>
  <c r="V36" i="1" s="1"/>
  <c r="V37" i="1" s="1"/>
  <c r="U35" i="1"/>
  <c r="U36" i="1" s="1"/>
  <c r="U37" i="1" s="1"/>
  <c r="T35" i="1"/>
  <c r="T36" i="1" s="1"/>
  <c r="T37" i="1" s="1"/>
  <c r="S35" i="1"/>
  <c r="S36" i="1" s="1"/>
  <c r="S37" i="1" s="1"/>
  <c r="R35" i="1"/>
  <c r="R36" i="1" s="1"/>
  <c r="R37" i="1" s="1"/>
  <c r="Q35" i="1"/>
  <c r="Q36" i="1" s="1"/>
  <c r="Q37" i="1" s="1"/>
  <c r="P35" i="1"/>
  <c r="P36" i="1" s="1"/>
  <c r="P37" i="1" s="1"/>
  <c r="AL34" i="1"/>
  <c r="AJ29" i="1"/>
  <c r="AJ30" i="1" s="1"/>
  <c r="AJ31" i="1" s="1"/>
  <c r="AI29" i="1"/>
  <c r="AI30" i="1" s="1"/>
  <c r="AI31" i="1" s="1"/>
  <c r="AH29" i="1"/>
  <c r="AH30" i="1" s="1"/>
  <c r="AH31" i="1" s="1"/>
  <c r="AG29" i="1"/>
  <c r="AG30" i="1" s="1"/>
  <c r="AG31" i="1" s="1"/>
  <c r="AF29" i="1"/>
  <c r="AF30" i="1" s="1"/>
  <c r="AF31" i="1" s="1"/>
  <c r="AE29" i="1"/>
  <c r="AE30" i="1" s="1"/>
  <c r="AE31" i="1" s="1"/>
  <c r="AD29" i="1"/>
  <c r="AD30" i="1" s="1"/>
  <c r="AD31" i="1" s="1"/>
  <c r="AC29" i="1"/>
  <c r="AC30" i="1" s="1"/>
  <c r="AC31" i="1" s="1"/>
  <c r="AB29" i="1"/>
  <c r="AB30" i="1" s="1"/>
  <c r="AB31" i="1" s="1"/>
  <c r="X29" i="1"/>
  <c r="X30" i="1" s="1"/>
  <c r="X31" i="1" s="1"/>
  <c r="W29" i="1"/>
  <c r="W30" i="1" s="1"/>
  <c r="W31" i="1" s="1"/>
  <c r="V29" i="1"/>
  <c r="V30" i="1" s="1"/>
  <c r="V31" i="1" s="1"/>
  <c r="U29" i="1"/>
  <c r="U30" i="1" s="1"/>
  <c r="U31" i="1" s="1"/>
  <c r="T29" i="1"/>
  <c r="T30" i="1" s="1"/>
  <c r="T31" i="1" s="1"/>
  <c r="S29" i="1"/>
  <c r="S30" i="1" s="1"/>
  <c r="S31" i="1" s="1"/>
  <c r="R29" i="1"/>
  <c r="R30" i="1" s="1"/>
  <c r="R31" i="1" s="1"/>
  <c r="Q29" i="1"/>
  <c r="Q30" i="1" s="1"/>
  <c r="Q31" i="1" s="1"/>
  <c r="P29" i="1"/>
  <c r="P30" i="1" s="1"/>
  <c r="P31" i="1" s="1"/>
  <c r="AL28" i="1"/>
  <c r="Z28" i="1"/>
  <c r="AJ23" i="1"/>
  <c r="AJ24" i="1" s="1"/>
  <c r="AJ25" i="1" s="1"/>
  <c r="AI23" i="1"/>
  <c r="AI24" i="1" s="1"/>
  <c r="AI25" i="1" s="1"/>
  <c r="AH23" i="1"/>
  <c r="AH24" i="1" s="1"/>
  <c r="AH25" i="1" s="1"/>
  <c r="AG23" i="1"/>
  <c r="AG24" i="1" s="1"/>
  <c r="AG25" i="1" s="1"/>
  <c r="AF23" i="1"/>
  <c r="AF24" i="1" s="1"/>
  <c r="AF25" i="1" s="1"/>
  <c r="AE23" i="1"/>
  <c r="AE24" i="1" s="1"/>
  <c r="AE25" i="1" s="1"/>
  <c r="AD23" i="1"/>
  <c r="AD24" i="1" s="1"/>
  <c r="AD25" i="1" s="1"/>
  <c r="AC23" i="1"/>
  <c r="AC24" i="1" s="1"/>
  <c r="AC25" i="1" s="1"/>
  <c r="AB23" i="1"/>
  <c r="AB24" i="1" s="1"/>
  <c r="AB25" i="1" s="1"/>
  <c r="X23" i="1"/>
  <c r="X24" i="1" s="1"/>
  <c r="X25" i="1" s="1"/>
  <c r="W23" i="1"/>
  <c r="W24" i="1" s="1"/>
  <c r="W25" i="1" s="1"/>
  <c r="V23" i="1"/>
  <c r="V24" i="1" s="1"/>
  <c r="V25" i="1" s="1"/>
  <c r="U23" i="1"/>
  <c r="U24" i="1" s="1"/>
  <c r="U25" i="1" s="1"/>
  <c r="T23" i="1"/>
  <c r="T24" i="1" s="1"/>
  <c r="T25" i="1" s="1"/>
  <c r="S23" i="1"/>
  <c r="S24" i="1" s="1"/>
  <c r="S25" i="1" s="1"/>
  <c r="R23" i="1"/>
  <c r="R24" i="1" s="1"/>
  <c r="R25" i="1" s="1"/>
  <c r="Q23" i="1"/>
  <c r="Q24" i="1" s="1"/>
  <c r="Q25" i="1" s="1"/>
  <c r="P23" i="1"/>
  <c r="P24" i="1" s="1"/>
  <c r="P25" i="1" s="1"/>
  <c r="AL22" i="1"/>
  <c r="Z22" i="1"/>
  <c r="AJ17" i="1"/>
  <c r="AJ18" i="1" s="1"/>
  <c r="AJ19" i="1" s="1"/>
  <c r="AI17" i="1"/>
  <c r="AI18" i="1" s="1"/>
  <c r="AI19" i="1" s="1"/>
  <c r="AH17" i="1"/>
  <c r="AH18" i="1" s="1"/>
  <c r="AH19" i="1" s="1"/>
  <c r="AG17" i="1"/>
  <c r="AG18" i="1" s="1"/>
  <c r="AG19" i="1" s="1"/>
  <c r="AF17" i="1"/>
  <c r="AF18" i="1" s="1"/>
  <c r="AF19" i="1" s="1"/>
  <c r="AE17" i="1"/>
  <c r="AE18" i="1" s="1"/>
  <c r="AE19" i="1" s="1"/>
  <c r="AD17" i="1"/>
  <c r="AD18" i="1" s="1"/>
  <c r="AD19" i="1" s="1"/>
  <c r="AC17" i="1"/>
  <c r="AC18" i="1" s="1"/>
  <c r="AC19" i="1" s="1"/>
  <c r="AB17" i="1"/>
  <c r="AB18" i="1" s="1"/>
  <c r="AB19" i="1" s="1"/>
  <c r="X17" i="1"/>
  <c r="X18" i="1" s="1"/>
  <c r="X19" i="1" s="1"/>
  <c r="W17" i="1"/>
  <c r="W18" i="1" s="1"/>
  <c r="W19" i="1" s="1"/>
  <c r="V17" i="1"/>
  <c r="V18" i="1" s="1"/>
  <c r="V19" i="1" s="1"/>
  <c r="U17" i="1"/>
  <c r="U18" i="1" s="1"/>
  <c r="U19" i="1" s="1"/>
  <c r="T17" i="1"/>
  <c r="T18" i="1" s="1"/>
  <c r="T19" i="1" s="1"/>
  <c r="S17" i="1"/>
  <c r="S18" i="1" s="1"/>
  <c r="S19" i="1" s="1"/>
  <c r="R17" i="1"/>
  <c r="R18" i="1" s="1"/>
  <c r="R19" i="1" s="1"/>
  <c r="Q17" i="1"/>
  <c r="Q18" i="1" s="1"/>
  <c r="Q19" i="1" s="1"/>
  <c r="P17" i="1"/>
  <c r="P18" i="1" s="1"/>
  <c r="P19" i="1" s="1"/>
  <c r="AL16" i="1"/>
  <c r="Z16" i="1"/>
  <c r="AN76" i="1" l="1"/>
  <c r="AN82" i="1"/>
  <c r="C18" i="18" s="1"/>
  <c r="AN40" i="1"/>
  <c r="C9" i="18" s="1"/>
  <c r="AN88" i="1"/>
  <c r="C17" i="18" s="1"/>
  <c r="AN22" i="1"/>
  <c r="C5" i="18" s="1"/>
  <c r="AN64" i="1"/>
  <c r="C14" i="18" s="1"/>
  <c r="AN58" i="1"/>
  <c r="C7" i="18" s="1"/>
  <c r="Z37" i="1"/>
  <c r="AN16" i="1"/>
  <c r="C8" i="18" s="1"/>
  <c r="AN34" i="1"/>
  <c r="C10" i="18" s="1"/>
  <c r="AN100" i="1"/>
  <c r="C16" i="18" s="1"/>
  <c r="AN28" i="1"/>
  <c r="C15" i="18" s="1"/>
  <c r="AN70" i="1"/>
  <c r="C4" i="18" s="1"/>
  <c r="AN94" i="1"/>
  <c r="AN46" i="1"/>
  <c r="C11" i="18" s="1"/>
  <c r="AN52" i="1"/>
  <c r="C12" i="18" s="1"/>
  <c r="AL91" i="1"/>
  <c r="E17" i="18" s="1"/>
  <c r="Z79" i="1"/>
  <c r="AL73" i="1"/>
  <c r="E4" i="18" s="1"/>
  <c r="AL67" i="1"/>
  <c r="E14" i="18" s="1"/>
  <c r="Z61" i="1"/>
  <c r="AL55" i="1"/>
  <c r="E12" i="18" s="1"/>
  <c r="Z91" i="1"/>
  <c r="Z67" i="1"/>
  <c r="Z73" i="1"/>
  <c r="C13" i="18"/>
  <c r="Z97" i="1"/>
  <c r="Z103" i="1"/>
  <c r="AL61" i="1"/>
  <c r="E7" i="18" s="1"/>
  <c r="Z85" i="1"/>
  <c r="AL79" i="1"/>
  <c r="E13" i="18" s="1"/>
  <c r="AL85" i="1"/>
  <c r="E18" i="18" s="1"/>
  <c r="AL97" i="1"/>
  <c r="AL103" i="1"/>
  <c r="E16" i="18" s="1"/>
  <c r="Z43" i="1"/>
  <c r="AL49" i="1"/>
  <c r="E11" i="18" s="1"/>
  <c r="Z55" i="1"/>
  <c r="AL37" i="1"/>
  <c r="E10" i="18" s="1"/>
  <c r="AL43" i="1"/>
  <c r="E9" i="18" s="1"/>
  <c r="Z49" i="1"/>
  <c r="AL31" i="1"/>
  <c r="E15" i="18" s="1"/>
  <c r="AL25" i="1"/>
  <c r="E5" i="18" s="1"/>
  <c r="Z31" i="1"/>
  <c r="Z25" i="1"/>
  <c r="Z19" i="1"/>
  <c r="AL19" i="1"/>
  <c r="E8" i="18" s="1"/>
  <c r="K11" i="16" l="1"/>
  <c r="AF12" i="16" s="1"/>
  <c r="AF13" i="16" s="1"/>
  <c r="AF14" i="16" s="1"/>
  <c r="H23" i="16"/>
  <c r="H17" i="16"/>
  <c r="H11" i="16"/>
  <c r="G23" i="16"/>
  <c r="G17" i="16"/>
  <c r="G11" i="16"/>
  <c r="AI23" i="16"/>
  <c r="W23" i="16"/>
  <c r="K23" i="16"/>
  <c r="AE24" i="16" s="1"/>
  <c r="AE25" i="16" s="1"/>
  <c r="AE26" i="16" s="1"/>
  <c r="J23" i="16"/>
  <c r="AI17" i="16"/>
  <c r="W17" i="16"/>
  <c r="AK17" i="16" s="1"/>
  <c r="K17" i="16"/>
  <c r="AG18" i="16" s="1"/>
  <c r="AG19" i="16" s="1"/>
  <c r="AG20" i="16" s="1"/>
  <c r="J17" i="16"/>
  <c r="AI11" i="16"/>
  <c r="W11" i="16"/>
  <c r="AK11" i="16" s="1"/>
  <c r="J11" i="16"/>
  <c r="AI4" i="16"/>
  <c r="W4" i="16"/>
  <c r="AF41" i="6"/>
  <c r="AE41" i="6"/>
  <c r="AD41" i="6"/>
  <c r="AC41" i="6"/>
  <c r="AB41" i="6"/>
  <c r="AA41" i="6"/>
  <c r="Z41" i="6"/>
  <c r="Y41" i="6"/>
  <c r="X41" i="6"/>
  <c r="W41" i="6"/>
  <c r="S41" i="6"/>
  <c r="R41" i="6"/>
  <c r="Q41" i="6"/>
  <c r="P41" i="6"/>
  <c r="O41" i="6"/>
  <c r="N41" i="6"/>
  <c r="M41" i="6"/>
  <c r="L41" i="6"/>
  <c r="K41" i="6"/>
  <c r="AE40" i="6"/>
  <c r="AD40" i="6"/>
  <c r="AC40" i="6"/>
  <c r="AB40" i="6"/>
  <c r="AA40" i="6"/>
  <c r="Z40" i="6"/>
  <c r="Y40" i="6"/>
  <c r="X40" i="6"/>
  <c r="W40" i="6"/>
  <c r="S40" i="6"/>
  <c r="R40" i="6"/>
  <c r="Q40" i="6"/>
  <c r="P40" i="6"/>
  <c r="O40" i="6"/>
  <c r="N40" i="6"/>
  <c r="M40" i="6"/>
  <c r="L40" i="6"/>
  <c r="K40" i="6"/>
  <c r="AE39" i="6"/>
  <c r="AD39" i="6"/>
  <c r="AC39" i="6"/>
  <c r="AB39" i="6"/>
  <c r="AA39" i="6"/>
  <c r="Z39" i="6"/>
  <c r="Y39" i="6"/>
  <c r="X39" i="6"/>
  <c r="W39" i="6"/>
  <c r="S39" i="6"/>
  <c r="R39" i="6"/>
  <c r="Q39" i="6"/>
  <c r="P39" i="6"/>
  <c r="O39" i="6"/>
  <c r="N39" i="6"/>
  <c r="M39" i="6"/>
  <c r="L39" i="6"/>
  <c r="K39" i="6"/>
  <c r="AE38" i="6"/>
  <c r="AE43" i="6" s="1"/>
  <c r="AD38" i="6"/>
  <c r="AD43" i="6" s="1"/>
  <c r="AC38" i="6"/>
  <c r="AC43" i="6" s="1"/>
  <c r="AB38" i="6"/>
  <c r="AB43" i="6" s="1"/>
  <c r="AA38" i="6"/>
  <c r="AA43" i="6" s="1"/>
  <c r="Z38" i="6"/>
  <c r="Z43" i="6" s="1"/>
  <c r="Y38" i="6"/>
  <c r="Y43" i="6" s="1"/>
  <c r="X38" i="6"/>
  <c r="X43" i="6" s="1"/>
  <c r="W38" i="6"/>
  <c r="W43" i="6" s="1"/>
  <c r="S38" i="6"/>
  <c r="S43" i="6" s="1"/>
  <c r="R38" i="6"/>
  <c r="R43" i="6" s="1"/>
  <c r="Q38" i="6"/>
  <c r="Q43" i="6" s="1"/>
  <c r="P38" i="6"/>
  <c r="P43" i="6" s="1"/>
  <c r="O38" i="6"/>
  <c r="O43" i="6" s="1"/>
  <c r="N38" i="6"/>
  <c r="N43" i="6" s="1"/>
  <c r="M38" i="6"/>
  <c r="M43" i="6" s="1"/>
  <c r="L38" i="6"/>
  <c r="L43" i="6" s="1"/>
  <c r="K38" i="6"/>
  <c r="K43" i="6" s="1"/>
  <c r="AG32" i="6"/>
  <c r="AI32" i="6" s="1"/>
  <c r="D41" i="6" s="1"/>
  <c r="U32" i="6"/>
  <c r="I32" i="6"/>
  <c r="M33" i="6" s="1"/>
  <c r="M34" i="6" s="1"/>
  <c r="M35" i="6" s="1"/>
  <c r="H32" i="6"/>
  <c r="F32" i="6"/>
  <c r="E32" i="6"/>
  <c r="AG25" i="6"/>
  <c r="U25" i="6"/>
  <c r="I25" i="6"/>
  <c r="S26" i="6" s="1"/>
  <c r="S27" i="6" s="1"/>
  <c r="S28" i="6" s="1"/>
  <c r="H25" i="6"/>
  <c r="F25" i="6"/>
  <c r="E25" i="6"/>
  <c r="AG18" i="6"/>
  <c r="AI18" i="6" s="1"/>
  <c r="D39" i="6" s="1"/>
  <c r="U18" i="6"/>
  <c r="I18" i="6"/>
  <c r="M19" i="6" s="1"/>
  <c r="M20" i="6" s="1"/>
  <c r="M21" i="6" s="1"/>
  <c r="H18" i="6"/>
  <c r="F18" i="6"/>
  <c r="E18" i="6"/>
  <c r="AG11" i="6"/>
  <c r="U11" i="6"/>
  <c r="I11" i="6"/>
  <c r="Z12" i="6" s="1"/>
  <c r="Z13" i="6" s="1"/>
  <c r="Z14" i="6" s="1"/>
  <c r="H11" i="6"/>
  <c r="F11" i="6"/>
  <c r="E11" i="6"/>
  <c r="B11" i="6"/>
  <c r="B18" i="6" s="1"/>
  <c r="B25" i="6" s="1"/>
  <c r="B32" i="6" s="1"/>
  <c r="AG4" i="6"/>
  <c r="U4" i="6"/>
  <c r="AL4" i="1"/>
  <c r="Z4" i="1"/>
  <c r="AK4" i="16" l="1"/>
  <c r="AI4" i="6"/>
  <c r="AI11" i="6"/>
  <c r="AK23" i="16"/>
  <c r="AB12" i="16"/>
  <c r="AB13" i="16" s="1"/>
  <c r="AB14" i="16" s="1"/>
  <c r="L33" i="6"/>
  <c r="L34" i="6" s="1"/>
  <c r="L35" i="6" s="1"/>
  <c r="O33" i="6"/>
  <c r="O34" i="6" s="1"/>
  <c r="O35" i="6" s="1"/>
  <c r="M24" i="16"/>
  <c r="M25" i="16" s="1"/>
  <c r="M26" i="16" s="1"/>
  <c r="O24" i="16"/>
  <c r="O25" i="16" s="1"/>
  <c r="O26" i="16" s="1"/>
  <c r="Q19" i="6"/>
  <c r="Q20" i="6" s="1"/>
  <c r="Q21" i="6" s="1"/>
  <c r="Q24" i="16"/>
  <c r="Q25" i="16" s="1"/>
  <c r="Q26" i="16" s="1"/>
  <c r="P24" i="16"/>
  <c r="P25" i="16" s="1"/>
  <c r="P26" i="16" s="1"/>
  <c r="Z24" i="16"/>
  <c r="Z25" i="16" s="1"/>
  <c r="Z26" i="16" s="1"/>
  <c r="R24" i="16"/>
  <c r="R25" i="16" s="1"/>
  <c r="R26" i="16" s="1"/>
  <c r="T24" i="16"/>
  <c r="T25" i="16" s="1"/>
  <c r="T26" i="16" s="1"/>
  <c r="AA24" i="16"/>
  <c r="AA25" i="16" s="1"/>
  <c r="AA26" i="16" s="1"/>
  <c r="AF24" i="16"/>
  <c r="AF25" i="16" s="1"/>
  <c r="AF26" i="16" s="1"/>
  <c r="AE18" i="16"/>
  <c r="AE19" i="16" s="1"/>
  <c r="AE20" i="16" s="1"/>
  <c r="AB26" i="6"/>
  <c r="AB27" i="6" s="1"/>
  <c r="AB28" i="6" s="1"/>
  <c r="AA12" i="6"/>
  <c r="AA13" i="6" s="1"/>
  <c r="AA14" i="6" s="1"/>
  <c r="T18" i="16"/>
  <c r="T19" i="16" s="1"/>
  <c r="T20" i="16" s="1"/>
  <c r="M12" i="16"/>
  <c r="M13" i="16" s="1"/>
  <c r="M14" i="16" s="1"/>
  <c r="AD18" i="16"/>
  <c r="AD19" i="16" s="1"/>
  <c r="AD20" i="16" s="1"/>
  <c r="S33" i="6"/>
  <c r="S34" i="6" s="1"/>
  <c r="S35" i="6" s="1"/>
  <c r="Q33" i="6"/>
  <c r="Q34" i="6" s="1"/>
  <c r="Q35" i="6" s="1"/>
  <c r="P26" i="6"/>
  <c r="P27" i="6" s="1"/>
  <c r="P28" i="6" s="1"/>
  <c r="Z26" i="6"/>
  <c r="Z27" i="6" s="1"/>
  <c r="Z28" i="6" s="1"/>
  <c r="AA18" i="16"/>
  <c r="AA19" i="16" s="1"/>
  <c r="AA20" i="16" s="1"/>
  <c r="P18" i="16"/>
  <c r="P19" i="16" s="1"/>
  <c r="P20" i="16" s="1"/>
  <c r="S12" i="16"/>
  <c r="S13" i="16" s="1"/>
  <c r="S14" i="16" s="1"/>
  <c r="O18" i="16"/>
  <c r="O19" i="16" s="1"/>
  <c r="O20" i="16" s="1"/>
  <c r="AC18" i="16"/>
  <c r="AC19" i="16" s="1"/>
  <c r="AC20" i="16" s="1"/>
  <c r="Y18" i="16"/>
  <c r="Y19" i="16" s="1"/>
  <c r="Y20" i="16" s="1"/>
  <c r="R18" i="16"/>
  <c r="R19" i="16" s="1"/>
  <c r="R20" i="16" s="1"/>
  <c r="N18" i="16"/>
  <c r="N19" i="16" s="1"/>
  <c r="N20" i="16" s="1"/>
  <c r="Z12" i="16"/>
  <c r="Z13" i="16" s="1"/>
  <c r="Z14" i="16" s="1"/>
  <c r="O12" i="16"/>
  <c r="O13" i="16" s="1"/>
  <c r="O14" i="16" s="1"/>
  <c r="U18" i="16"/>
  <c r="U19" i="16" s="1"/>
  <c r="U20" i="16" s="1"/>
  <c r="Y12" i="16"/>
  <c r="Y13" i="16" s="1"/>
  <c r="Y14" i="16" s="1"/>
  <c r="AD33" i="6"/>
  <c r="AD34" i="6" s="1"/>
  <c r="AD35" i="6" s="1"/>
  <c r="K33" i="6"/>
  <c r="K34" i="6" s="1"/>
  <c r="K35" i="6" s="1"/>
  <c r="AB12" i="6"/>
  <c r="AB13" i="6" s="1"/>
  <c r="AB14" i="6" s="1"/>
  <c r="AE33" i="6"/>
  <c r="AE34" i="6" s="1"/>
  <c r="AE35" i="6" s="1"/>
  <c r="L19" i="6"/>
  <c r="L20" i="6" s="1"/>
  <c r="L21" i="6" s="1"/>
  <c r="R19" i="6"/>
  <c r="R20" i="6" s="1"/>
  <c r="R21" i="6" s="1"/>
  <c r="W12" i="6"/>
  <c r="W13" i="6" s="1"/>
  <c r="W14" i="6" s="1"/>
  <c r="O26" i="6"/>
  <c r="O27" i="6" s="1"/>
  <c r="O28" i="6" s="1"/>
  <c r="AF18" i="16"/>
  <c r="AF19" i="16" s="1"/>
  <c r="AF20" i="16" s="1"/>
  <c r="AB18" i="16"/>
  <c r="AB19" i="16" s="1"/>
  <c r="AB20" i="16" s="1"/>
  <c r="S18" i="16"/>
  <c r="S19" i="16" s="1"/>
  <c r="S20" i="16" s="1"/>
  <c r="AG12" i="16"/>
  <c r="AG13" i="16" s="1"/>
  <c r="AG14" i="16" s="1"/>
  <c r="P12" i="16"/>
  <c r="P13" i="16" s="1"/>
  <c r="P14" i="16" s="1"/>
  <c r="AK43" i="6"/>
  <c r="S19" i="6"/>
  <c r="S20" i="6" s="1"/>
  <c r="S21" i="6" s="1"/>
  <c r="K19" i="6"/>
  <c r="K20" i="6" s="1"/>
  <c r="K21" i="6" s="1"/>
  <c r="Z19" i="6"/>
  <c r="Z20" i="6" s="1"/>
  <c r="Z21" i="6" s="1"/>
  <c r="Q12" i="6"/>
  <c r="Q13" i="6" s="1"/>
  <c r="Q14" i="6" s="1"/>
  <c r="P33" i="6"/>
  <c r="P34" i="6" s="1"/>
  <c r="P35" i="6" s="1"/>
  <c r="AC33" i="6"/>
  <c r="AC34" i="6" s="1"/>
  <c r="AC35" i="6" s="1"/>
  <c r="N33" i="6"/>
  <c r="N34" i="6" s="1"/>
  <c r="N35" i="6" s="1"/>
  <c r="X33" i="6"/>
  <c r="X34" i="6" s="1"/>
  <c r="X35" i="6" s="1"/>
  <c r="Z33" i="6"/>
  <c r="Z34" i="6" s="1"/>
  <c r="Z35" i="6" s="1"/>
  <c r="AA33" i="6"/>
  <c r="AA34" i="6" s="1"/>
  <c r="AA35" i="6" s="1"/>
  <c r="W33" i="6"/>
  <c r="W34" i="6" s="1"/>
  <c r="W35" i="6" s="1"/>
  <c r="R26" i="6"/>
  <c r="R27" i="6" s="1"/>
  <c r="R28" i="6" s="1"/>
  <c r="AA19" i="6"/>
  <c r="AA20" i="6" s="1"/>
  <c r="AA21" i="6" s="1"/>
  <c r="P19" i="6"/>
  <c r="P20" i="6" s="1"/>
  <c r="P21" i="6" s="1"/>
  <c r="Y12" i="6"/>
  <c r="Y13" i="6" s="1"/>
  <c r="Y14" i="6" s="1"/>
  <c r="Y33" i="6"/>
  <c r="Y34" i="6" s="1"/>
  <c r="Y35" i="6" s="1"/>
  <c r="R33" i="6"/>
  <c r="R34" i="6" s="1"/>
  <c r="R35" i="6" s="1"/>
  <c r="AA26" i="6"/>
  <c r="AA27" i="6" s="1"/>
  <c r="AA28" i="6" s="1"/>
  <c r="W26" i="6"/>
  <c r="W27" i="6" s="1"/>
  <c r="W28" i="6" s="1"/>
  <c r="AC19" i="6"/>
  <c r="AC20" i="6" s="1"/>
  <c r="AC21" i="6" s="1"/>
  <c r="Y19" i="6"/>
  <c r="Y20" i="6" s="1"/>
  <c r="Y21" i="6" s="1"/>
  <c r="AE12" i="6"/>
  <c r="AE13" i="6" s="1"/>
  <c r="AE14" i="6" s="1"/>
  <c r="AB33" i="6"/>
  <c r="AB34" i="6" s="1"/>
  <c r="AB35" i="6" s="1"/>
  <c r="AB19" i="6"/>
  <c r="AB20" i="6" s="1"/>
  <c r="AB21" i="6" s="1"/>
  <c r="X19" i="6"/>
  <c r="X20" i="6" s="1"/>
  <c r="X21" i="6" s="1"/>
  <c r="AD19" i="6"/>
  <c r="AD20" i="6" s="1"/>
  <c r="AD21" i="6" s="1"/>
  <c r="Z18" i="16"/>
  <c r="Z19" i="16" s="1"/>
  <c r="Z20" i="16" s="1"/>
  <c r="AI20" i="16" s="1"/>
  <c r="Q18" i="16"/>
  <c r="Q19" i="16" s="1"/>
  <c r="Q20" i="16" s="1"/>
  <c r="M18" i="16"/>
  <c r="M19" i="16" s="1"/>
  <c r="M20" i="16" s="1"/>
  <c r="AC12" i="16"/>
  <c r="AC13" i="16" s="1"/>
  <c r="AC14" i="16" s="1"/>
  <c r="R12" i="16"/>
  <c r="R13" i="16" s="1"/>
  <c r="R14" i="16" s="1"/>
  <c r="AN4" i="1"/>
  <c r="AN10" i="1"/>
  <c r="C6" i="18" s="1"/>
  <c r="AD12" i="16"/>
  <c r="AD13" i="16" s="1"/>
  <c r="AD14" i="16" s="1"/>
  <c r="Q12" i="16"/>
  <c r="Q13" i="16" s="1"/>
  <c r="Q14" i="16" s="1"/>
  <c r="AE12" i="16"/>
  <c r="AE13" i="16" s="1"/>
  <c r="AE14" i="16" s="1"/>
  <c r="AA12" i="16"/>
  <c r="AA13" i="16" s="1"/>
  <c r="AA14" i="16" s="1"/>
  <c r="T12" i="16"/>
  <c r="T13" i="16" s="1"/>
  <c r="T14" i="16" s="1"/>
  <c r="N12" i="16"/>
  <c r="N13" i="16" s="1"/>
  <c r="N14" i="16" s="1"/>
  <c r="U12" i="16"/>
  <c r="U13" i="16" s="1"/>
  <c r="U14" i="16" s="1"/>
  <c r="X12" i="6"/>
  <c r="X13" i="6" s="1"/>
  <c r="X14" i="6" s="1"/>
  <c r="O12" i="6"/>
  <c r="O13" i="6" s="1"/>
  <c r="O14" i="6" s="1"/>
  <c r="P12" i="6"/>
  <c r="P13" i="6" s="1"/>
  <c r="P14" i="6" s="1"/>
  <c r="R12" i="6"/>
  <c r="R13" i="6" s="1"/>
  <c r="R14" i="6" s="1"/>
  <c r="M12" i="6"/>
  <c r="M13" i="6" s="1"/>
  <c r="M14" i="6" s="1"/>
  <c r="K12" i="6"/>
  <c r="K13" i="6" s="1"/>
  <c r="K14" i="6" s="1"/>
  <c r="L12" i="6"/>
  <c r="L13" i="6" s="1"/>
  <c r="L14" i="6" s="1"/>
  <c r="N12" i="6"/>
  <c r="N13" i="6" s="1"/>
  <c r="N14" i="6" s="1"/>
  <c r="AC12" i="6"/>
  <c r="AC13" i="6" s="1"/>
  <c r="AC14" i="6" s="1"/>
  <c r="S12" i="6"/>
  <c r="S13" i="6" s="1"/>
  <c r="S14" i="6" s="1"/>
  <c r="AD12" i="6"/>
  <c r="AD13" i="6" s="1"/>
  <c r="AD14" i="6" s="1"/>
  <c r="X26" i="6"/>
  <c r="X27" i="6" s="1"/>
  <c r="X28" i="6" s="1"/>
  <c r="K26" i="6"/>
  <c r="K27" i="6" s="1"/>
  <c r="K28" i="6" s="1"/>
  <c r="AD26" i="6"/>
  <c r="AD27" i="6" s="1"/>
  <c r="AD28" i="6" s="1"/>
  <c r="L26" i="6"/>
  <c r="L27" i="6" s="1"/>
  <c r="L28" i="6" s="1"/>
  <c r="AE26" i="6"/>
  <c r="AE27" i="6" s="1"/>
  <c r="AE28" i="6" s="1"/>
  <c r="Y26" i="6"/>
  <c r="Y27" i="6" s="1"/>
  <c r="Y28" i="6" s="1"/>
  <c r="M26" i="6"/>
  <c r="M27" i="6" s="1"/>
  <c r="M28" i="6" s="1"/>
  <c r="N26" i="6"/>
  <c r="N27" i="6" s="1"/>
  <c r="N28" i="6" s="1"/>
  <c r="Q26" i="6"/>
  <c r="Q27" i="6" s="1"/>
  <c r="Q28" i="6" s="1"/>
  <c r="AC26" i="6"/>
  <c r="AC27" i="6" s="1"/>
  <c r="AC28" i="6" s="1"/>
  <c r="N24" i="16"/>
  <c r="N25" i="16" s="1"/>
  <c r="N26" i="16" s="1"/>
  <c r="Y24" i="16"/>
  <c r="Y25" i="16" s="1"/>
  <c r="Y26" i="16" s="1"/>
  <c r="AG24" i="16"/>
  <c r="AG25" i="16" s="1"/>
  <c r="AG26" i="16" s="1"/>
  <c r="S24" i="16"/>
  <c r="S25" i="16" s="1"/>
  <c r="S26" i="16" s="1"/>
  <c r="AD24" i="16"/>
  <c r="AD25" i="16" s="1"/>
  <c r="AD26" i="16" s="1"/>
  <c r="AE19" i="6"/>
  <c r="AE20" i="6" s="1"/>
  <c r="AE21" i="6" s="1"/>
  <c r="O19" i="6"/>
  <c r="O20" i="6" s="1"/>
  <c r="O21" i="6" s="1"/>
  <c r="W19" i="6"/>
  <c r="W20" i="6" s="1"/>
  <c r="W21" i="6" s="1"/>
  <c r="N19" i="6"/>
  <c r="N20" i="6" s="1"/>
  <c r="N21" i="6" s="1"/>
  <c r="AI25" i="6"/>
  <c r="D40" i="6" s="1"/>
  <c r="AB24" i="16"/>
  <c r="AB25" i="16" s="1"/>
  <c r="AB26" i="16" s="1"/>
  <c r="U24" i="16"/>
  <c r="U25" i="16" s="1"/>
  <c r="U26" i="16" s="1"/>
  <c r="AC24" i="16"/>
  <c r="AC25" i="16" s="1"/>
  <c r="AC26" i="16" s="1"/>
  <c r="L52" i="1" l="1"/>
  <c r="L58" i="1"/>
  <c r="L28" i="1"/>
  <c r="L46" i="1"/>
  <c r="L64" i="1"/>
  <c r="L70" i="1"/>
  <c r="L94" i="1"/>
  <c r="L76" i="1"/>
  <c r="L88" i="1"/>
  <c r="L82" i="1"/>
  <c r="L16" i="1"/>
  <c r="L100" i="1"/>
  <c r="L34" i="1"/>
  <c r="L22" i="1"/>
  <c r="L40" i="1"/>
  <c r="L10" i="1"/>
  <c r="AI11" i="1" s="1"/>
  <c r="AI12" i="1" s="1"/>
  <c r="AI13" i="1" s="1"/>
  <c r="AG35" i="6"/>
  <c r="D43" i="6"/>
  <c r="D38" i="6"/>
  <c r="V11" i="1"/>
  <c r="V12" i="1" s="1"/>
  <c r="R11" i="1"/>
  <c r="R12" i="1" s="1"/>
  <c r="AB11" i="1"/>
  <c r="AB12" i="1" s="1"/>
  <c r="X11" i="1"/>
  <c r="X12" i="1" s="1"/>
  <c r="AE11" i="1"/>
  <c r="AE12" i="1" s="1"/>
  <c r="U11" i="1"/>
  <c r="U12" i="1" s="1"/>
  <c r="P11" i="1"/>
  <c r="P12" i="1" s="1"/>
  <c r="S11" i="1"/>
  <c r="S12" i="1" s="1"/>
  <c r="AF11" i="1"/>
  <c r="AF12" i="1" s="1"/>
  <c r="Q11" i="1"/>
  <c r="Q12" i="1" s="1"/>
  <c r="AJ11" i="1"/>
  <c r="AJ12" i="1" s="1"/>
  <c r="W11" i="1"/>
  <c r="W12" i="1" s="1"/>
  <c r="AH11" i="1"/>
  <c r="AH12" i="1" s="1"/>
  <c r="AG11" i="1"/>
  <c r="AG12" i="1" s="1"/>
  <c r="T11" i="1"/>
  <c r="T12" i="1" s="1"/>
  <c r="AC11" i="1"/>
  <c r="AC12" i="1" s="1"/>
  <c r="AD11" i="1"/>
  <c r="AD12" i="1" s="1"/>
  <c r="U21" i="6"/>
  <c r="W20" i="16"/>
  <c r="AI14" i="16"/>
  <c r="U35" i="6"/>
  <c r="AG28" i="6"/>
  <c r="W14" i="16"/>
  <c r="W26" i="16"/>
  <c r="U14" i="6"/>
  <c r="AI26" i="16"/>
  <c r="U28" i="6"/>
  <c r="AG14" i="6"/>
  <c r="AG21" i="6"/>
  <c r="AI21" i="6" s="1"/>
  <c r="AK18" i="6" s="1"/>
  <c r="AK20" i="16"/>
  <c r="AM17" i="16" s="1"/>
  <c r="AI35" i="6" l="1"/>
  <c r="AK32" i="6" s="1"/>
  <c r="AI28" i="6"/>
  <c r="AK25" i="6" s="1"/>
  <c r="T13" i="1"/>
  <c r="AB13" i="1"/>
  <c r="Q13" i="1"/>
  <c r="R13" i="1"/>
  <c r="AD13" i="1"/>
  <c r="AH13" i="1"/>
  <c r="AF13" i="1"/>
  <c r="AE13" i="1"/>
  <c r="V13" i="1"/>
  <c r="AJ13" i="1"/>
  <c r="P13" i="1"/>
  <c r="AG13" i="1"/>
  <c r="U13" i="1"/>
  <c r="AC13" i="1"/>
  <c r="W13" i="1"/>
  <c r="S13" i="1"/>
  <c r="X13" i="1"/>
  <c r="AK14" i="16"/>
  <c r="AM11" i="16" s="1"/>
  <c r="AK26" i="16"/>
  <c r="AM23" i="16" s="1"/>
  <c r="AI14" i="6"/>
  <c r="AK11" i="6" s="1"/>
  <c r="AL13" i="1" l="1"/>
  <c r="E6" i="18" s="1"/>
  <c r="Z13" i="1"/>
</calcChain>
</file>

<file path=xl/sharedStrings.xml><?xml version="1.0" encoding="utf-8"?>
<sst xmlns="http://schemas.openxmlformats.org/spreadsheetml/2006/main" count="1616" uniqueCount="148">
  <si>
    <t>OUT</t>
  </si>
  <si>
    <t>IN</t>
  </si>
  <si>
    <t>SI</t>
  </si>
  <si>
    <t>PAR</t>
  </si>
  <si>
    <t>HOLE</t>
  </si>
  <si>
    <t>TOTAL</t>
  </si>
  <si>
    <t>HCP dokładny</t>
  </si>
  <si>
    <t>3/4   HCP</t>
  </si>
  <si>
    <t>NETTO</t>
  </si>
  <si>
    <t>zawodnik</t>
  </si>
  <si>
    <t>nr</t>
  </si>
  <si>
    <t>CR</t>
  </si>
  <si>
    <t>SR</t>
  </si>
  <si>
    <t>płeć</t>
  </si>
  <si>
    <t>Stroke netto</t>
  </si>
  <si>
    <t>HCP        pola</t>
  </si>
  <si>
    <t>HCP - SI</t>
  </si>
  <si>
    <t>bonus strokes</t>
  </si>
  <si>
    <t>drużyna</t>
  </si>
  <si>
    <t>TEAM NETTO</t>
  </si>
  <si>
    <t>kolor</t>
  </si>
  <si>
    <t>M</t>
  </si>
  <si>
    <t>K</t>
  </si>
  <si>
    <t>K/M</t>
  </si>
  <si>
    <t>C/N/Z/B</t>
  </si>
  <si>
    <t>C</t>
  </si>
  <si>
    <t>N</t>
  </si>
  <si>
    <t>Z</t>
  </si>
  <si>
    <t>żółte</t>
  </si>
  <si>
    <t>niebieski</t>
  </si>
  <si>
    <t>czerwone</t>
  </si>
  <si>
    <t xml:space="preserve">Stableford netto </t>
  </si>
  <si>
    <t>współczynik HCP</t>
  </si>
  <si>
    <t>STB NETTO</t>
  </si>
  <si>
    <t>STROKE BRUTTO</t>
  </si>
  <si>
    <t>HCP Gry</t>
  </si>
  <si>
    <t>bonus stb</t>
  </si>
  <si>
    <t>Bonus STB</t>
  </si>
  <si>
    <t>STB Netto</t>
  </si>
  <si>
    <t>Rafał Krug</t>
  </si>
  <si>
    <t>Krzysztof Arbus</t>
  </si>
  <si>
    <t>Konrad Górny</t>
  </si>
  <si>
    <t>Imie i nazwisko</t>
  </si>
  <si>
    <t>Stroke play brutto</t>
  </si>
  <si>
    <t>Imię i nazwisko</t>
  </si>
  <si>
    <t>Jan Doppke</t>
  </si>
  <si>
    <t>Piotr Lorenc</t>
  </si>
  <si>
    <t>Małgorzata Klimbej</t>
  </si>
  <si>
    <t>Jarosław Płatek</t>
  </si>
  <si>
    <t>Jan Górny</t>
  </si>
  <si>
    <t>Piotr Falewicz</t>
  </si>
  <si>
    <t>Filip Wojnowski</t>
  </si>
  <si>
    <t>Andrzej Chmieliński</t>
  </si>
  <si>
    <t>Adam Chmieliński</t>
  </si>
  <si>
    <t>Mikołaj Płatek</t>
  </si>
  <si>
    <t>Sylwia Jankowska</t>
  </si>
  <si>
    <t>Ryszard Kaczmarek</t>
  </si>
  <si>
    <t>Ranking stroke play</t>
  </si>
  <si>
    <t>Ranking STB</t>
  </si>
  <si>
    <t>Punkty Rankingowe</t>
  </si>
  <si>
    <t>Piotr Słojewski</t>
  </si>
  <si>
    <t>Darek Żyliński</t>
  </si>
  <si>
    <t>Jarek Płatek</t>
  </si>
  <si>
    <t>Rafał Rejniak</t>
  </si>
  <si>
    <t>Marek Bozić</t>
  </si>
  <si>
    <t>Janina Litwiniuk</t>
  </si>
  <si>
    <t>Jan Dopke</t>
  </si>
  <si>
    <t>Jerzy Litwiniuk</t>
  </si>
  <si>
    <t>Janusz Burdak</t>
  </si>
  <si>
    <t>Piotr Gurgul</t>
  </si>
  <si>
    <t>Janusz Górny</t>
  </si>
  <si>
    <t>Waldemar Badowski</t>
  </si>
  <si>
    <t>Paweł Bazyly</t>
  </si>
  <si>
    <t>Janusz Mojsiewicz</t>
  </si>
  <si>
    <t>Henryk Rapca</t>
  </si>
  <si>
    <t>Zbyszek Wydrzyński</t>
  </si>
  <si>
    <t>Henryk Frelichowski</t>
  </si>
  <si>
    <t>Janek Dopke</t>
  </si>
  <si>
    <t>Janek Górny</t>
  </si>
  <si>
    <t>Brutto</t>
  </si>
  <si>
    <t>Netto</t>
  </si>
  <si>
    <t>R1</t>
  </si>
  <si>
    <t>R2</t>
  </si>
  <si>
    <t>Razem</t>
  </si>
  <si>
    <t>Słojewski Piotr</t>
  </si>
  <si>
    <t>Waszkiewicz Grzegorz</t>
  </si>
  <si>
    <t>Płatek Jarosław</t>
  </si>
  <si>
    <t>Burdak Janusz</t>
  </si>
  <si>
    <t>Rutkowski Janusz</t>
  </si>
  <si>
    <t>Lorenc Piotr</t>
  </si>
  <si>
    <t>Rapca Henryk</t>
  </si>
  <si>
    <t>Rejniak Rafał</t>
  </si>
  <si>
    <t>Ryś Jacek</t>
  </si>
  <si>
    <t>Krug Rafał</t>
  </si>
  <si>
    <t>Płaszczykowski Arkadiusz</t>
  </si>
  <si>
    <t>Sołtan Grzegorz</t>
  </si>
  <si>
    <t>Wesołek Piotr</t>
  </si>
  <si>
    <t>Litwiniuk Jerzy</t>
  </si>
  <si>
    <t>Żyliński Dariusz</t>
  </si>
  <si>
    <t>Bazyly Paweł</t>
  </si>
  <si>
    <t>Arbus Krzysztof</t>
  </si>
  <si>
    <t>Damski Piotr</t>
  </si>
  <si>
    <t>Falewicz Piotr</t>
  </si>
  <si>
    <t>Ciechalski Grzegorz</t>
  </si>
  <si>
    <t>Szulc Małgorzata</t>
  </si>
  <si>
    <t>Litwiniuk Janina</t>
  </si>
  <si>
    <t>Górny Konrad                      JR</t>
  </si>
  <si>
    <t>Winowski Bogdan</t>
  </si>
  <si>
    <t>Tobolski Piotr</t>
  </si>
  <si>
    <t>Roś Adam</t>
  </si>
  <si>
    <t>Ciaś Janusz</t>
  </si>
  <si>
    <t>Kot Arkadiusz</t>
  </si>
  <si>
    <t>Gaca Stanisław</t>
  </si>
  <si>
    <t>Pravda Vlad</t>
  </si>
  <si>
    <t>Klimbej Małgorzata</t>
  </si>
  <si>
    <t>Stachniuk Anna</t>
  </si>
  <si>
    <t>Szymański Marek</t>
  </si>
  <si>
    <t>Chmieliński Andrzej</t>
  </si>
  <si>
    <t>RET</t>
  </si>
  <si>
    <t xml:space="preserve">Grucki Kazimierz </t>
  </si>
  <si>
    <t>Janusz Rutkowski</t>
  </si>
  <si>
    <t>Arkadiusz Płaszczykowski</t>
  </si>
  <si>
    <t>Piotr Wesołek</t>
  </si>
  <si>
    <t>Dariusz Żyliński</t>
  </si>
  <si>
    <t>Piotr Damski</t>
  </si>
  <si>
    <t>Grzegorz Sołtan</t>
  </si>
  <si>
    <t>Grzegorz Waszkiewicz</t>
  </si>
  <si>
    <t>Adam Roś</t>
  </si>
  <si>
    <t>Piotr Tobolski</t>
  </si>
  <si>
    <t>Jacek Ryś</t>
  </si>
  <si>
    <t>Grzegorz Ciechalski</t>
  </si>
  <si>
    <t>Bogdan Winowski</t>
  </si>
  <si>
    <t>Małgorzata Szulc</t>
  </si>
  <si>
    <t>Stanisław Gaca</t>
  </si>
  <si>
    <t>Arkadiusz Kot</t>
  </si>
  <si>
    <t>Janusz Ciaś</t>
  </si>
  <si>
    <t>Vlad Pravda</t>
  </si>
  <si>
    <t>Anna Stachniuk</t>
  </si>
  <si>
    <t>Marek Szymański</t>
  </si>
  <si>
    <t>23.04.2022 Cup 1</t>
  </si>
  <si>
    <t>21.05.2022 Cup 2</t>
  </si>
  <si>
    <t>25.06.2022 Cup 3</t>
  </si>
  <si>
    <t>Mistrzostwa BDG</t>
  </si>
  <si>
    <t>Finał</t>
  </si>
  <si>
    <t>Suma</t>
  </si>
  <si>
    <t>Miejsce</t>
  </si>
  <si>
    <t>Mistrzostwa BDG STB</t>
  </si>
  <si>
    <t>Mistrzostwa BDG Stroke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</si>
</sst>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\."/>
  </numFmts>
  <fonts count="30">
    <font>
      <sz val="11"/>
      <color theme="1"/>
      <name val="Czcionka tekstu podstawowego"/>
      <family val="2"/>
      <charset val="238"/>
    </font>
    <font>
      <sz val="10"/>
      <name val="MS Sans Serif"/>
      <family val="2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color rgb="FFC00000"/>
      <name val="Czcionka tekstu podstawowego"/>
      <charset val="238"/>
    </font>
    <font>
      <b/>
      <sz val="11"/>
      <color rgb="FFC00000"/>
      <name val="Czcionka tekstu podstawowego"/>
      <charset val="238"/>
    </font>
    <font>
      <sz val="10"/>
      <color theme="1"/>
      <name val="Czcionka tekstu podstawowego"/>
    </font>
    <font>
      <sz val="11"/>
      <color rgb="FF000000"/>
      <name val="Calibri"/>
      <family val="2"/>
      <charset val="238"/>
      <scheme val="minor"/>
    </font>
    <font>
      <sz val="11"/>
      <name val="Calibri"/>
      <family val="1"/>
      <charset val="238"/>
    </font>
    <font>
      <sz val="15"/>
      <color rgb="FF000000"/>
      <name val="Calibri"/>
      <family val="1"/>
      <charset val="238"/>
    </font>
    <font>
      <sz val="14"/>
      <name val="Arial"/>
      <family val="2"/>
      <charset val="238"/>
    </font>
    <font>
      <sz val="15"/>
      <color rgb="FF000000"/>
      <name val="Arial"/>
      <family val="2"/>
      <charset val="238"/>
    </font>
    <font>
      <sz val="11"/>
      <color rgb="FF000000"/>
      <name val="Calibri"/>
      <family val="1"/>
      <charset val="238"/>
    </font>
    <font>
      <sz val="16"/>
      <color rgb="FF000000"/>
      <name val="Calibri"/>
      <family val="1"/>
      <charset val="238"/>
    </font>
    <font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sz val="13"/>
      <color rgb="FF000000"/>
      <name val="Calibri"/>
      <family val="2"/>
      <charset val="1"/>
    </font>
    <font>
      <sz val="13"/>
      <name val="Calibri"/>
      <family val="2"/>
      <charset val="1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1" fillId="0" borderId="0"/>
  </cellStyleXfs>
  <cellXfs count="212">
    <xf numFmtId="0" fontId="0" fillId="0" borderId="0" xfId="0"/>
    <xf numFmtId="0" fontId="0" fillId="0" borderId="0" xfId="0" applyProtection="1"/>
    <xf numFmtId="0" fontId="7" fillId="0" borderId="0" xfId="0" applyFont="1" applyFill="1" applyAlignment="1" applyProtection="1">
      <alignment textRotation="255"/>
    </xf>
    <xf numFmtId="0" fontId="7" fillId="0" borderId="0" xfId="0" applyFont="1" applyFill="1" applyAlignment="1" applyProtection="1"/>
    <xf numFmtId="0" fontId="0" fillId="0" borderId="0" xfId="0" applyFill="1" applyProtection="1"/>
    <xf numFmtId="0" fontId="0" fillId="0" borderId="0" xfId="0" applyAlignment="1" applyProtection="1">
      <alignment horizontal="center"/>
    </xf>
    <xf numFmtId="0" fontId="8" fillId="2" borderId="1" xfId="0" applyFont="1" applyFill="1" applyBorder="1" applyAlignment="1" applyProtection="1">
      <alignment horizontal="right"/>
    </xf>
    <xf numFmtId="0" fontId="8" fillId="0" borderId="1" xfId="0" applyFont="1" applyBorder="1" applyAlignment="1" applyProtection="1">
      <alignment horizontal="right"/>
    </xf>
    <xf numFmtId="0" fontId="9" fillId="2" borderId="1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right"/>
    </xf>
    <xf numFmtId="0" fontId="3" fillId="4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3" fillId="4" borderId="1" xfId="5" applyFont="1" applyFill="1" applyBorder="1" applyAlignment="1" applyProtection="1">
      <alignment horizontal="center" vertical="center"/>
    </xf>
    <xf numFmtId="0" fontId="3" fillId="0" borderId="1" xfId="5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 vertical="center"/>
    </xf>
    <xf numFmtId="0" fontId="4" fillId="0" borderId="1" xfId="5" applyFont="1" applyBorder="1" applyAlignment="1" applyProtection="1">
      <alignment horizontal="center" vertical="center"/>
    </xf>
    <xf numFmtId="0" fontId="4" fillId="0" borderId="1" xfId="5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0" xfId="0" applyFill="1" applyBorder="1" applyProtection="1"/>
    <xf numFmtId="0" fontId="7" fillId="0" borderId="0" xfId="0" applyFont="1" applyFill="1" applyBorder="1" applyAlignment="1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3" xfId="0" applyFill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0" fillId="0" borderId="3" xfId="0" applyBorder="1" applyProtection="1"/>
    <xf numFmtId="0" fontId="9" fillId="2" borderId="3" xfId="0" applyFont="1" applyFill="1" applyBorder="1" applyAlignment="1" applyProtection="1">
      <alignment horizontal="center"/>
    </xf>
    <xf numFmtId="0" fontId="0" fillId="0" borderId="3" xfId="0" applyFill="1" applyBorder="1" applyProtection="1"/>
    <xf numFmtId="0" fontId="9" fillId="0" borderId="3" xfId="0" applyFont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1" fontId="0" fillId="3" borderId="1" xfId="0" applyNumberFormat="1" applyFill="1" applyBorder="1" applyAlignment="1" applyProtection="1">
      <alignment horizontal="center"/>
    </xf>
    <xf numFmtId="1" fontId="7" fillId="3" borderId="1" xfId="0" applyNumberFormat="1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0" fillId="0" borderId="1" xfId="0" applyFill="1" applyBorder="1" applyProtection="1"/>
    <xf numFmtId="0" fontId="11" fillId="0" borderId="1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8" fillId="0" borderId="8" xfId="0" applyFont="1" applyBorder="1" applyProtection="1"/>
    <xf numFmtId="0" fontId="8" fillId="0" borderId="0" xfId="0" applyFont="1" applyBorder="1" applyProtection="1"/>
    <xf numFmtId="0" fontId="8" fillId="0" borderId="0" xfId="0" applyFont="1" applyFill="1" applyBorder="1" applyProtection="1"/>
    <xf numFmtId="0" fontId="8" fillId="0" borderId="9" xfId="0" applyFont="1" applyBorder="1" applyProtection="1"/>
    <xf numFmtId="0" fontId="8" fillId="0" borderId="0" xfId="0" applyFont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7" xfId="0" applyBorder="1" applyProtection="1"/>
    <xf numFmtId="0" fontId="0" fillId="3" borderId="7" xfId="0" applyFill="1" applyBorder="1" applyProtection="1"/>
    <xf numFmtId="0" fontId="0" fillId="0" borderId="7" xfId="0" applyFill="1" applyBorder="1" applyProtection="1"/>
    <xf numFmtId="0" fontId="0" fillId="3" borderId="7" xfId="0" applyFill="1" applyBorder="1" applyAlignment="1" applyProtection="1">
      <alignment horizontal="center"/>
    </xf>
    <xf numFmtId="0" fontId="11" fillId="3" borderId="7" xfId="0" applyFont="1" applyFill="1" applyBorder="1" applyAlignment="1" applyProtection="1">
      <alignment horizontal="center"/>
    </xf>
    <xf numFmtId="0" fontId="0" fillId="0" borderId="11" xfId="0" applyFill="1" applyBorder="1" applyProtection="1"/>
    <xf numFmtId="0" fontId="0" fillId="0" borderId="12" xfId="0" applyBorder="1" applyProtection="1"/>
    <xf numFmtId="0" fontId="0" fillId="0" borderId="0" xfId="0" applyAlignment="1" applyProtection="1">
      <alignment horizontal="right"/>
    </xf>
    <xf numFmtId="0" fontId="0" fillId="3" borderId="0" xfId="0" applyFill="1" applyProtection="1"/>
    <xf numFmtId="0" fontId="12" fillId="3" borderId="0" xfId="0" applyFont="1" applyFill="1" applyProtection="1"/>
    <xf numFmtId="0" fontId="0" fillId="6" borderId="0" xfId="0" applyFill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6" fillId="6" borderId="1" xfId="0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12" fillId="0" borderId="0" xfId="0" applyFont="1" applyFill="1" applyBorder="1" applyProtection="1"/>
    <xf numFmtId="0" fontId="0" fillId="0" borderId="0" xfId="0" applyBorder="1" applyAlignment="1" applyProtection="1">
      <alignment horizontal="center"/>
    </xf>
    <xf numFmtId="0" fontId="0" fillId="7" borderId="2" xfId="0" applyFill="1" applyBorder="1" applyAlignment="1" applyProtection="1">
      <alignment horizontal="center"/>
    </xf>
    <xf numFmtId="0" fontId="0" fillId="7" borderId="13" xfId="0" applyFill="1" applyBorder="1" applyAlignment="1" applyProtection="1">
      <alignment horizontal="center"/>
    </xf>
    <xf numFmtId="0" fontId="0" fillId="7" borderId="3" xfId="0" applyFill="1" applyBorder="1" applyAlignment="1" applyProtection="1">
      <alignment horizontal="center"/>
    </xf>
    <xf numFmtId="0" fontId="0" fillId="7" borderId="3" xfId="0" applyFill="1" applyBorder="1" applyAlignment="1" applyProtection="1">
      <alignment horizontal="center" wrapText="1"/>
    </xf>
    <xf numFmtId="0" fontId="0" fillId="7" borderId="5" xfId="0" applyFill="1" applyBorder="1" applyAlignment="1" applyProtection="1">
      <alignment horizontal="center"/>
    </xf>
    <xf numFmtId="0" fontId="0" fillId="7" borderId="14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</xf>
    <xf numFmtId="1" fontId="0" fillId="7" borderId="1" xfId="0" applyNumberFormat="1" applyFill="1" applyBorder="1" applyAlignment="1" applyProtection="1">
      <alignment horizontal="center"/>
    </xf>
    <xf numFmtId="1" fontId="7" fillId="7" borderId="1" xfId="0" applyNumberFormat="1" applyFont="1" applyFill="1" applyBorder="1" applyAlignment="1" applyProtection="1">
      <alignment horizontal="center"/>
    </xf>
    <xf numFmtId="0" fontId="8" fillId="7" borderId="8" xfId="0" applyFont="1" applyFill="1" applyBorder="1" applyProtection="1"/>
    <xf numFmtId="0" fontId="8" fillId="7" borderId="0" xfId="0" applyFont="1" applyFill="1" applyBorder="1" applyProtection="1"/>
    <xf numFmtId="0" fontId="0" fillId="7" borderId="10" xfId="0" applyFill="1" applyBorder="1" applyProtection="1"/>
    <xf numFmtId="0" fontId="0" fillId="7" borderId="11" xfId="0" applyFill="1" applyBorder="1" applyProtection="1"/>
    <xf numFmtId="0" fontId="0" fillId="6" borderId="2" xfId="0" applyFill="1" applyBorder="1" applyAlignment="1" applyProtection="1">
      <alignment horizontal="center"/>
    </xf>
    <xf numFmtId="0" fontId="0" fillId="6" borderId="13" xfId="0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 wrapText="1"/>
    </xf>
    <xf numFmtId="0" fontId="0" fillId="6" borderId="5" xfId="0" applyFill="1" applyBorder="1" applyAlignment="1" applyProtection="1">
      <alignment horizontal="center"/>
    </xf>
    <xf numFmtId="0" fontId="0" fillId="6" borderId="14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1" fontId="0" fillId="6" borderId="1" xfId="0" applyNumberFormat="1" applyFill="1" applyBorder="1" applyAlignment="1" applyProtection="1">
      <alignment horizontal="center"/>
    </xf>
    <xf numFmtId="1" fontId="7" fillId="6" borderId="1" xfId="0" applyNumberFormat="1" applyFont="1" applyFill="1" applyBorder="1" applyAlignment="1" applyProtection="1">
      <alignment horizontal="center"/>
    </xf>
    <xf numFmtId="0" fontId="8" fillId="6" borderId="8" xfId="0" applyFont="1" applyFill="1" applyBorder="1" applyProtection="1"/>
    <xf numFmtId="0" fontId="8" fillId="6" borderId="0" xfId="0" applyFont="1" applyFill="1" applyBorder="1" applyProtection="1"/>
    <xf numFmtId="0" fontId="0" fillId="6" borderId="10" xfId="0" applyFill="1" applyBorder="1" applyProtection="1"/>
    <xf numFmtId="0" fontId="0" fillId="6" borderId="11" xfId="0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1" fontId="7" fillId="2" borderId="1" xfId="0" applyNumberFormat="1" applyFont="1" applyFill="1" applyBorder="1" applyAlignment="1" applyProtection="1">
      <alignment horizontal="center"/>
    </xf>
    <xf numFmtId="0" fontId="8" fillId="2" borderId="8" xfId="0" applyFont="1" applyFill="1" applyBorder="1" applyProtection="1"/>
    <xf numFmtId="0" fontId="8" fillId="2" borderId="0" xfId="0" applyFont="1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0" xfId="0" applyBorder="1" applyAlignment="1" applyProtection="1">
      <alignment horizontal="right"/>
    </xf>
    <xf numFmtId="0" fontId="9" fillId="7" borderId="4" xfId="0" applyFont="1" applyFill="1" applyBorder="1" applyAlignment="1" applyProtection="1">
      <alignment horizontal="center"/>
    </xf>
    <xf numFmtId="0" fontId="0" fillId="7" borderId="6" xfId="0" applyFill="1" applyBorder="1" applyAlignment="1" applyProtection="1">
      <alignment horizontal="center"/>
    </xf>
    <xf numFmtId="0" fontId="8" fillId="7" borderId="9" xfId="0" applyFont="1" applyFill="1" applyBorder="1" applyProtection="1"/>
    <xf numFmtId="0" fontId="0" fillId="7" borderId="12" xfId="0" applyFill="1" applyBorder="1" applyProtection="1"/>
    <xf numFmtId="0" fontId="0" fillId="2" borderId="6" xfId="0" applyFill="1" applyBorder="1" applyAlignment="1" applyProtection="1">
      <alignment horizontal="center"/>
    </xf>
    <xf numFmtId="0" fontId="8" fillId="2" borderId="9" xfId="0" applyFont="1" applyFill="1" applyBorder="1" applyProtection="1"/>
    <xf numFmtId="0" fontId="0" fillId="2" borderId="12" xfId="0" applyFill="1" applyBorder="1" applyProtection="1"/>
    <xf numFmtId="0" fontId="9" fillId="6" borderId="4" xfId="0" applyFont="1" applyFill="1" applyBorder="1" applyAlignment="1" applyProtection="1">
      <alignment horizontal="center"/>
    </xf>
    <xf numFmtId="0" fontId="0" fillId="6" borderId="6" xfId="0" applyFill="1" applyBorder="1" applyAlignment="1" applyProtection="1">
      <alignment horizontal="center"/>
    </xf>
    <xf numFmtId="0" fontId="8" fillId="6" borderId="9" xfId="0" applyFont="1" applyFill="1" applyBorder="1" applyProtection="1"/>
    <xf numFmtId="0" fontId="0" fillId="6" borderId="12" xfId="0" applyFill="1" applyBorder="1" applyProtection="1"/>
    <xf numFmtId="0" fontId="0" fillId="8" borderId="1" xfId="0" applyFill="1" applyBorder="1" applyAlignment="1" applyProtection="1">
      <alignment horizontal="center"/>
      <protection locked="0"/>
    </xf>
    <xf numFmtId="12" fontId="0" fillId="8" borderId="1" xfId="0" applyNumberFormat="1" applyFill="1" applyBorder="1" applyAlignment="1" applyProtection="1">
      <alignment horizontal="center"/>
      <protection locked="0"/>
    </xf>
    <xf numFmtId="0" fontId="0" fillId="6" borderId="3" xfId="0" applyFill="1" applyBorder="1" applyProtection="1"/>
    <xf numFmtId="0" fontId="9" fillId="6" borderId="3" xfId="0" applyFont="1" applyFill="1" applyBorder="1" applyAlignment="1" applyProtection="1">
      <alignment horizontal="center"/>
    </xf>
    <xf numFmtId="0" fontId="10" fillId="6" borderId="3" xfId="0" applyFont="1" applyFill="1" applyBorder="1" applyAlignment="1" applyProtection="1">
      <alignment horizontal="center" wrapText="1"/>
    </xf>
    <xf numFmtId="0" fontId="0" fillId="6" borderId="0" xfId="0" applyFill="1" applyBorder="1" applyAlignment="1" applyProtection="1"/>
    <xf numFmtId="0" fontId="11" fillId="6" borderId="1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8" fillId="6" borderId="15" xfId="0" applyFont="1" applyFill="1" applyBorder="1" applyAlignment="1" applyProtection="1">
      <alignment horizontal="right"/>
    </xf>
    <xf numFmtId="0" fontId="14" fillId="6" borderId="6" xfId="0" applyFont="1" applyFill="1" applyBorder="1" applyAlignment="1" applyProtection="1">
      <alignment horizontal="center" wrapText="1"/>
    </xf>
    <xf numFmtId="0" fontId="7" fillId="6" borderId="6" xfId="0" applyFont="1" applyFill="1" applyBorder="1" applyAlignment="1" applyProtection="1">
      <alignment horizontal="center" wrapText="1"/>
    </xf>
    <xf numFmtId="0" fontId="6" fillId="8" borderId="1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8" fillId="6" borderId="0" xfId="0" applyFont="1" applyFill="1" applyBorder="1" applyAlignment="1" applyProtection="1"/>
    <xf numFmtId="0" fontId="0" fillId="6" borderId="1" xfId="0" applyFont="1" applyFill="1" applyBorder="1" applyAlignment="1" applyProtection="1"/>
    <xf numFmtId="0" fontId="8" fillId="2" borderId="1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6" borderId="1" xfId="0" applyFont="1" applyFill="1" applyBorder="1" applyAlignment="1" applyProtection="1">
      <alignment horizontal="center"/>
    </xf>
    <xf numFmtId="0" fontId="8" fillId="6" borderId="1" xfId="0" applyFont="1" applyFill="1" applyBorder="1" applyAlignment="1" applyProtection="1">
      <alignment horizontal="right"/>
    </xf>
    <xf numFmtId="0" fontId="0" fillId="6" borderId="1" xfId="0" applyFill="1" applyBorder="1" applyProtection="1"/>
    <xf numFmtId="0" fontId="0" fillId="9" borderId="1" xfId="0" applyFill="1" applyBorder="1" applyProtection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6" borderId="15" xfId="0" applyFont="1" applyFill="1" applyBorder="1" applyAlignment="1" applyProtection="1">
      <alignment horizontal="right"/>
    </xf>
    <xf numFmtId="0" fontId="15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8" fillId="0" borderId="18" xfId="0" applyFont="1" applyBorder="1"/>
    <xf numFmtId="0" fontId="20" fillId="0" borderId="18" xfId="0" applyFont="1" applyBorder="1"/>
    <xf numFmtId="0" fontId="21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2" fillId="0" borderId="18" xfId="0" applyFont="1" applyBorder="1"/>
    <xf numFmtId="0" fontId="19" fillId="0" borderId="18" xfId="0" applyFont="1" applyBorder="1"/>
    <xf numFmtId="0" fontId="21" fillId="0" borderId="18" xfId="0" applyFont="1" applyBorder="1"/>
    <xf numFmtId="0" fontId="17" fillId="0" borderId="18" xfId="0" applyFont="1" applyBorder="1"/>
    <xf numFmtId="0" fontId="23" fillId="0" borderId="0" xfId="0" applyFont="1"/>
    <xf numFmtId="0" fontId="24" fillId="0" borderId="0" xfId="0" applyFont="1"/>
    <xf numFmtId="0" fontId="17" fillId="0" borderId="18" xfId="0" applyFont="1" applyBorder="1" applyAlignment="1">
      <alignment wrapText="1"/>
    </xf>
    <xf numFmtId="0" fontId="19" fillId="0" borderId="0" xfId="0" applyFont="1"/>
    <xf numFmtId="0" fontId="20" fillId="0" borderId="18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5" fillId="0" borderId="18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8" xfId="0" applyFont="1" applyBorder="1"/>
    <xf numFmtId="0" fontId="25" fillId="0" borderId="18" xfId="0" applyFont="1" applyBorder="1"/>
    <xf numFmtId="0" fontId="0" fillId="0" borderId="18" xfId="0" applyBorder="1"/>
    <xf numFmtId="14" fontId="0" fillId="0" borderId="1" xfId="0" applyNumberFormat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left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14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8" fillId="6" borderId="15" xfId="0" applyFont="1" applyFill="1" applyBorder="1" applyAlignment="1" applyProtection="1">
      <alignment horizontal="right"/>
    </xf>
    <xf numFmtId="0" fontId="8" fillId="6" borderId="16" xfId="0" applyFont="1" applyFill="1" applyBorder="1" applyAlignment="1" applyProtection="1">
      <alignment horizontal="right"/>
    </xf>
    <xf numFmtId="0" fontId="0" fillId="6" borderId="7" xfId="0" applyFill="1" applyBorder="1" applyAlignment="1" applyProtection="1">
      <alignment horizontal="right"/>
    </xf>
    <xf numFmtId="164" fontId="0" fillId="0" borderId="0" xfId="0" applyNumberFormat="1" applyFill="1" applyBorder="1" applyAlignment="1" applyProtection="1">
      <alignment horizontal="right"/>
    </xf>
    <xf numFmtId="0" fontId="0" fillId="2" borderId="7" xfId="0" applyFill="1" applyBorder="1" applyAlignment="1" applyProtection="1">
      <alignment horizontal="right"/>
    </xf>
    <xf numFmtId="0" fontId="8" fillId="7" borderId="15" xfId="0" applyFont="1" applyFill="1" applyBorder="1" applyAlignment="1" applyProtection="1">
      <alignment horizontal="right"/>
    </xf>
    <xf numFmtId="0" fontId="8" fillId="7" borderId="16" xfId="0" applyFont="1" applyFill="1" applyBorder="1" applyAlignment="1" applyProtection="1">
      <alignment horizontal="right"/>
    </xf>
    <xf numFmtId="0" fontId="0" fillId="7" borderId="7" xfId="0" applyFill="1" applyBorder="1" applyAlignment="1" applyProtection="1">
      <alignment horizontal="right"/>
    </xf>
    <xf numFmtId="0" fontId="8" fillId="2" borderId="15" xfId="0" applyFont="1" applyFill="1" applyBorder="1" applyAlignment="1" applyProtection="1">
      <alignment horizontal="right"/>
    </xf>
    <xf numFmtId="0" fontId="8" fillId="2" borderId="16" xfId="0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0" fillId="3" borderId="7" xfId="0" applyFill="1" applyBorder="1" applyAlignment="1" applyProtection="1">
      <alignment horizontal="right"/>
    </xf>
    <xf numFmtId="0" fontId="8" fillId="0" borderId="15" xfId="0" applyFont="1" applyBorder="1" applyAlignment="1" applyProtection="1">
      <alignment horizontal="right"/>
    </xf>
    <xf numFmtId="0" fontId="8" fillId="0" borderId="16" xfId="0" applyFont="1" applyBorder="1" applyAlignment="1" applyProtection="1">
      <alignment horizontal="right"/>
    </xf>
    <xf numFmtId="0" fontId="13" fillId="3" borderId="0" xfId="0" applyFont="1" applyFill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right"/>
    </xf>
  </cellXfs>
  <cellStyles count="6">
    <cellStyle name="Normalny" xfId="0" builtinId="0"/>
    <cellStyle name="Normalny 2" xfId="1"/>
    <cellStyle name="Normalny 2 2" xfId="2"/>
    <cellStyle name="Normalny 2 3" xfId="3"/>
    <cellStyle name="Normalny 3" xfId="4"/>
    <cellStyle name="Normalny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9"/>
  <sheetViews>
    <sheetView workbookViewId="0">
      <selection activeCell="G17" sqref="G17"/>
    </sheetView>
  </sheetViews>
  <sheetFormatPr defaultColWidth="9" defaultRowHeight="14.25"/>
  <cols>
    <col min="1" max="1" width="2.375" style="1" customWidth="1"/>
    <col min="2" max="3" width="5.75" style="1" customWidth="1"/>
    <col min="4" max="4" width="26.375" style="1" customWidth="1"/>
    <col min="5" max="5" width="6.625" style="1" customWidth="1"/>
    <col min="6" max="6" width="7.375" style="1" customWidth="1"/>
    <col min="7" max="7" width="11.125" style="1" customWidth="1"/>
    <col min="8" max="8" width="6.375" style="1" customWidth="1"/>
    <col min="9" max="9" width="8.5" style="1" customWidth="1"/>
    <col min="10" max="10" width="5.875" style="1" customWidth="1"/>
    <col min="11" max="11" width="7.125" style="1" customWidth="1"/>
    <col min="12" max="12" width="1" style="1" customWidth="1"/>
    <col min="13" max="21" width="5" style="1" customWidth="1"/>
    <col min="22" max="22" width="1" style="1" customWidth="1"/>
    <col min="23" max="23" width="5" style="1" customWidth="1"/>
    <col min="24" max="24" width="1" style="1" customWidth="1"/>
    <col min="25" max="33" width="5" style="1" customWidth="1"/>
    <col min="34" max="34" width="1" style="4" customWidth="1"/>
    <col min="35" max="35" width="5" style="1" customWidth="1"/>
    <col min="36" max="36" width="1" style="1" customWidth="1"/>
    <col min="37" max="37" width="6.25" style="1" customWidth="1"/>
    <col min="38" max="38" width="1" style="1" customWidth="1"/>
    <col min="39" max="16384" width="9" style="1"/>
  </cols>
  <sheetData>
    <row r="1" spans="2:39" ht="15">
      <c r="D1" s="28"/>
      <c r="G1" s="2"/>
      <c r="H1" s="3"/>
      <c r="AL1" s="4"/>
    </row>
    <row r="2" spans="2:39" ht="15">
      <c r="D2" s="28"/>
      <c r="G2" s="3"/>
      <c r="H2" s="3"/>
      <c r="AL2" s="4"/>
    </row>
    <row r="3" spans="2:39" ht="14.25" customHeight="1">
      <c r="D3" s="70"/>
      <c r="G3" s="3"/>
      <c r="H3" s="3"/>
      <c r="K3" s="6" t="s">
        <v>4</v>
      </c>
      <c r="L3" s="7"/>
      <c r="M3" s="8">
        <v>1</v>
      </c>
      <c r="N3" s="8">
        <v>2</v>
      </c>
      <c r="O3" s="8">
        <v>3</v>
      </c>
      <c r="P3" s="8">
        <v>4</v>
      </c>
      <c r="Q3" s="8">
        <v>5</v>
      </c>
      <c r="R3" s="8">
        <v>6</v>
      </c>
      <c r="S3" s="8">
        <v>7</v>
      </c>
      <c r="T3" s="8">
        <v>8</v>
      </c>
      <c r="U3" s="8">
        <v>9</v>
      </c>
      <c r="V3" s="9"/>
      <c r="W3" s="8" t="s">
        <v>0</v>
      </c>
      <c r="X3" s="9"/>
      <c r="Y3" s="8">
        <v>10</v>
      </c>
      <c r="Z3" s="8">
        <v>11</v>
      </c>
      <c r="AA3" s="8">
        <v>12</v>
      </c>
      <c r="AB3" s="8">
        <v>13</v>
      </c>
      <c r="AC3" s="8">
        <v>14</v>
      </c>
      <c r="AD3" s="8">
        <v>15</v>
      </c>
      <c r="AE3" s="8">
        <v>16</v>
      </c>
      <c r="AF3" s="8">
        <v>17</v>
      </c>
      <c r="AG3" s="8">
        <v>18</v>
      </c>
      <c r="AH3" s="10"/>
      <c r="AI3" s="8" t="s">
        <v>1</v>
      </c>
      <c r="AJ3" s="9"/>
      <c r="AK3" s="11" t="s">
        <v>5</v>
      </c>
      <c r="AL3" s="12"/>
    </row>
    <row r="4" spans="2:39" ht="15">
      <c r="D4" s="28"/>
      <c r="G4" s="3"/>
      <c r="H4" s="3"/>
      <c r="K4" s="13" t="s">
        <v>3</v>
      </c>
      <c r="L4" s="7"/>
      <c r="M4" s="14">
        <v>4</v>
      </c>
      <c r="N4" s="14">
        <v>4</v>
      </c>
      <c r="O4" s="14">
        <v>3</v>
      </c>
      <c r="P4" s="14">
        <v>5</v>
      </c>
      <c r="Q4" s="14">
        <v>4</v>
      </c>
      <c r="R4" s="14">
        <v>4</v>
      </c>
      <c r="S4" s="14">
        <v>5</v>
      </c>
      <c r="T4" s="14">
        <v>3</v>
      </c>
      <c r="U4" s="14">
        <v>5</v>
      </c>
      <c r="V4" s="15"/>
      <c r="W4" s="16">
        <f>SUM(M4:U4)</f>
        <v>37</v>
      </c>
      <c r="X4" s="17"/>
      <c r="Y4" s="18">
        <v>4</v>
      </c>
      <c r="Z4" s="18">
        <v>3</v>
      </c>
      <c r="AA4" s="18">
        <v>4</v>
      </c>
      <c r="AB4" s="18">
        <v>4</v>
      </c>
      <c r="AC4" s="18">
        <v>4</v>
      </c>
      <c r="AD4" s="18">
        <v>4</v>
      </c>
      <c r="AE4" s="18">
        <v>3</v>
      </c>
      <c r="AF4" s="18">
        <v>4</v>
      </c>
      <c r="AG4" s="18">
        <v>5</v>
      </c>
      <c r="AH4" s="19"/>
      <c r="AI4" s="20">
        <f>SUM(Y4:AG4)</f>
        <v>35</v>
      </c>
      <c r="AJ4" s="21"/>
      <c r="AK4" s="22">
        <f>AI4+W4</f>
        <v>72</v>
      </c>
      <c r="AL4" s="23"/>
    </row>
    <row r="5" spans="2:39" ht="15">
      <c r="G5" s="3"/>
      <c r="H5" s="3"/>
      <c r="K5" s="7" t="s">
        <v>2</v>
      </c>
      <c r="L5" s="7"/>
      <c r="M5" s="24">
        <v>14</v>
      </c>
      <c r="N5" s="24">
        <v>8</v>
      </c>
      <c r="O5" s="24">
        <v>12</v>
      </c>
      <c r="P5" s="24">
        <v>6</v>
      </c>
      <c r="Q5" s="24">
        <v>2</v>
      </c>
      <c r="R5" s="24">
        <v>16</v>
      </c>
      <c r="S5" s="24">
        <v>4</v>
      </c>
      <c r="T5" s="24">
        <v>17</v>
      </c>
      <c r="U5" s="24">
        <v>10</v>
      </c>
      <c r="V5" s="24"/>
      <c r="W5" s="24"/>
      <c r="X5" s="21"/>
      <c r="Y5" s="25">
        <v>1</v>
      </c>
      <c r="Z5" s="25">
        <v>18</v>
      </c>
      <c r="AA5" s="25">
        <v>15</v>
      </c>
      <c r="AB5" s="25">
        <v>5</v>
      </c>
      <c r="AC5" s="25">
        <v>7</v>
      </c>
      <c r="AD5" s="25">
        <v>3</v>
      </c>
      <c r="AE5" s="25">
        <v>11</v>
      </c>
      <c r="AF5" s="25">
        <v>13</v>
      </c>
      <c r="AG5" s="25">
        <v>9</v>
      </c>
      <c r="AH5" s="26"/>
      <c r="AI5" s="27"/>
      <c r="AJ5" s="27"/>
      <c r="AK5" s="27"/>
      <c r="AL5" s="28"/>
    </row>
    <row r="6" spans="2:39" ht="15">
      <c r="G6" s="3"/>
      <c r="H6" s="3"/>
      <c r="AL6" s="4"/>
    </row>
    <row r="7" spans="2:39" ht="15">
      <c r="G7" s="3"/>
      <c r="H7" s="3"/>
      <c r="AL7" s="4"/>
    </row>
    <row r="8" spans="2:39" ht="15">
      <c r="E8" s="5" t="s">
        <v>23</v>
      </c>
      <c r="F8" s="5" t="s">
        <v>24</v>
      </c>
      <c r="G8" s="3"/>
      <c r="H8" s="3"/>
      <c r="AL8" s="4"/>
    </row>
    <row r="9" spans="2:39" ht="17.25" customHeight="1" thickBot="1">
      <c r="G9" s="29"/>
      <c r="H9" s="29"/>
      <c r="AL9" s="4"/>
    </row>
    <row r="10" spans="2:39" ht="30.75" customHeight="1">
      <c r="B10" s="74"/>
      <c r="C10" s="75"/>
      <c r="D10" s="76" t="s">
        <v>30</v>
      </c>
      <c r="E10" s="76" t="s">
        <v>13</v>
      </c>
      <c r="F10" s="76" t="s">
        <v>20</v>
      </c>
      <c r="G10" s="76" t="s">
        <v>11</v>
      </c>
      <c r="H10" s="76" t="s">
        <v>12</v>
      </c>
      <c r="I10" s="77" t="s">
        <v>6</v>
      </c>
      <c r="J10" s="77" t="s">
        <v>15</v>
      </c>
      <c r="K10" s="77" t="s">
        <v>7</v>
      </c>
      <c r="L10" s="34"/>
      <c r="M10" s="35">
        <v>1</v>
      </c>
      <c r="N10" s="35">
        <v>2</v>
      </c>
      <c r="O10" s="35">
        <v>3</v>
      </c>
      <c r="P10" s="35">
        <v>4</v>
      </c>
      <c r="Q10" s="35">
        <v>5</v>
      </c>
      <c r="R10" s="35">
        <v>6</v>
      </c>
      <c r="S10" s="35">
        <v>7</v>
      </c>
      <c r="T10" s="35">
        <v>8</v>
      </c>
      <c r="U10" s="35">
        <v>9</v>
      </c>
      <c r="V10" s="34"/>
      <c r="W10" s="35" t="s">
        <v>0</v>
      </c>
      <c r="X10" s="34"/>
      <c r="Y10" s="35">
        <v>10</v>
      </c>
      <c r="Z10" s="35">
        <v>11</v>
      </c>
      <c r="AA10" s="35">
        <v>12</v>
      </c>
      <c r="AB10" s="35">
        <v>13</v>
      </c>
      <c r="AC10" s="35">
        <v>14</v>
      </c>
      <c r="AD10" s="35">
        <v>15</v>
      </c>
      <c r="AE10" s="35">
        <v>16</v>
      </c>
      <c r="AF10" s="35">
        <v>17</v>
      </c>
      <c r="AG10" s="35">
        <v>18</v>
      </c>
      <c r="AH10" s="36"/>
      <c r="AI10" s="35" t="s">
        <v>1</v>
      </c>
      <c r="AJ10" s="37"/>
      <c r="AK10" s="38" t="s">
        <v>5</v>
      </c>
      <c r="AL10" s="39"/>
      <c r="AM10" s="116" t="s">
        <v>8</v>
      </c>
    </row>
    <row r="11" spans="2:39" ht="14.25" customHeight="1">
      <c r="B11" s="78"/>
      <c r="C11" s="79"/>
      <c r="D11" s="81"/>
      <c r="E11" s="81" t="s">
        <v>22</v>
      </c>
      <c r="F11" s="81" t="s">
        <v>25</v>
      </c>
      <c r="G11" s="81" t="e">
        <f>#REF!</f>
        <v>#REF!</v>
      </c>
      <c r="H11" s="81" t="e">
        <f>#REF!</f>
        <v>#REF!</v>
      </c>
      <c r="I11" s="80"/>
      <c r="J11" s="82" t="str">
        <f>IF(I11="","X",(IFERROR(ROUND((I11*H11/113)+G11-$AK$4,0),"X")))</f>
        <v>X</v>
      </c>
      <c r="K11" s="83" t="str">
        <f>IF(I11="","X",IFERROR(ROUND(J11,0),"X"))</f>
        <v>X</v>
      </c>
      <c r="L11" s="27"/>
      <c r="M11" s="68"/>
      <c r="N11" s="68"/>
      <c r="O11" s="68"/>
      <c r="P11" s="68"/>
      <c r="Q11" s="68"/>
      <c r="R11" s="68"/>
      <c r="S11" s="68"/>
      <c r="T11" s="68"/>
      <c r="U11" s="68"/>
      <c r="V11" s="27"/>
      <c r="W11" s="45">
        <f>SUM(M11:U11)</f>
        <v>0</v>
      </c>
      <c r="X11" s="27"/>
      <c r="Y11" s="69"/>
      <c r="Z11" s="69"/>
      <c r="AA11" s="69"/>
      <c r="AB11" s="69"/>
      <c r="AC11" s="69"/>
      <c r="AD11" s="69"/>
      <c r="AE11" s="69"/>
      <c r="AF11" s="69"/>
      <c r="AG11" s="69"/>
      <c r="AH11" s="46"/>
      <c r="AI11" s="20">
        <f>SUM(Y11:AG11)</f>
        <v>0</v>
      </c>
      <c r="AJ11" s="46"/>
      <c r="AK11" s="22">
        <f>AI11+W11</f>
        <v>0</v>
      </c>
      <c r="AL11" s="47"/>
      <c r="AM11" s="117">
        <f>AK14</f>
        <v>0</v>
      </c>
    </row>
    <row r="12" spans="2:39" s="53" customFormat="1" ht="11.25">
      <c r="B12" s="84"/>
      <c r="C12" s="85"/>
      <c r="D12" s="85"/>
      <c r="E12" s="85"/>
      <c r="F12" s="85"/>
      <c r="G12" s="85"/>
      <c r="H12" s="85"/>
      <c r="I12" s="85"/>
      <c r="J12" s="198" t="s">
        <v>16</v>
      </c>
      <c r="K12" s="198"/>
      <c r="L12" s="50"/>
      <c r="M12" s="50" t="str">
        <f>IFERROR($K11-M$5,"")</f>
        <v/>
      </c>
      <c r="N12" s="50" t="str">
        <f t="shared" ref="N12:U12" si="0">IFERROR($K11-N$5,"")</f>
        <v/>
      </c>
      <c r="O12" s="50" t="str">
        <f t="shared" si="0"/>
        <v/>
      </c>
      <c r="P12" s="50" t="str">
        <f t="shared" si="0"/>
        <v/>
      </c>
      <c r="Q12" s="50" t="str">
        <f t="shared" si="0"/>
        <v/>
      </c>
      <c r="R12" s="50" t="str">
        <f t="shared" si="0"/>
        <v/>
      </c>
      <c r="S12" s="50" t="str">
        <f t="shared" si="0"/>
        <v/>
      </c>
      <c r="T12" s="50" t="str">
        <f t="shared" si="0"/>
        <v/>
      </c>
      <c r="U12" s="50" t="str">
        <f t="shared" si="0"/>
        <v/>
      </c>
      <c r="V12" s="50"/>
      <c r="W12" s="50"/>
      <c r="X12" s="50"/>
      <c r="Y12" s="50" t="str">
        <f t="shared" ref="Y12:AG12" si="1">IFERROR($K11-Y$5,"")</f>
        <v/>
      </c>
      <c r="Z12" s="50" t="str">
        <f t="shared" si="1"/>
        <v/>
      </c>
      <c r="AA12" s="50" t="str">
        <f t="shared" si="1"/>
        <v/>
      </c>
      <c r="AB12" s="50" t="str">
        <f t="shared" si="1"/>
        <v/>
      </c>
      <c r="AC12" s="50" t="str">
        <f t="shared" si="1"/>
        <v/>
      </c>
      <c r="AD12" s="50" t="str">
        <f t="shared" si="1"/>
        <v/>
      </c>
      <c r="AE12" s="50" t="str">
        <f t="shared" si="1"/>
        <v/>
      </c>
      <c r="AF12" s="50" t="str">
        <f t="shared" si="1"/>
        <v/>
      </c>
      <c r="AG12" s="50" t="str">
        <f t="shared" si="1"/>
        <v/>
      </c>
      <c r="AH12" s="51"/>
      <c r="AI12" s="50"/>
      <c r="AJ12" s="50"/>
      <c r="AK12" s="50"/>
      <c r="AL12" s="51"/>
      <c r="AM12" s="118"/>
    </row>
    <row r="13" spans="2:39" s="53" customFormat="1" ht="11.25">
      <c r="B13" s="84"/>
      <c r="C13" s="85"/>
      <c r="D13" s="85"/>
      <c r="E13" s="85"/>
      <c r="F13" s="85"/>
      <c r="G13" s="85"/>
      <c r="H13" s="85"/>
      <c r="I13" s="85"/>
      <c r="J13" s="199" t="s">
        <v>17</v>
      </c>
      <c r="K13" s="199"/>
      <c r="L13" s="50"/>
      <c r="M13" s="50" t="str">
        <f>IF(M12="","",IF(M12&lt;0,0,IF(M12&lt;18,1,IF(M12&lt;36,2,3))))</f>
        <v/>
      </c>
      <c r="N13" s="50" t="str">
        <f t="shared" ref="N13:U13" si="2">IF(N12="","",IF(N12&lt;0,0,IF(N12&lt;18,1,IF(N12&lt;36,2,3))))</f>
        <v/>
      </c>
      <c r="O13" s="50" t="str">
        <f t="shared" si="2"/>
        <v/>
      </c>
      <c r="P13" s="50" t="str">
        <f t="shared" si="2"/>
        <v/>
      </c>
      <c r="Q13" s="50" t="str">
        <f t="shared" si="2"/>
        <v/>
      </c>
      <c r="R13" s="50" t="str">
        <f t="shared" si="2"/>
        <v/>
      </c>
      <c r="S13" s="50" t="str">
        <f t="shared" si="2"/>
        <v/>
      </c>
      <c r="T13" s="50" t="str">
        <f t="shared" si="2"/>
        <v/>
      </c>
      <c r="U13" s="50" t="str">
        <f t="shared" si="2"/>
        <v/>
      </c>
      <c r="V13" s="50"/>
      <c r="W13" s="50"/>
      <c r="X13" s="50"/>
      <c r="Y13" s="50" t="str">
        <f t="shared" ref="Y13:AG13" si="3">IF(Y12="","",IF(Y12&lt;0,0,IF(Y12&lt;18,1,IF(Y12&lt;36,2,3))))</f>
        <v/>
      </c>
      <c r="Z13" s="50" t="str">
        <f t="shared" si="3"/>
        <v/>
      </c>
      <c r="AA13" s="50" t="str">
        <f t="shared" si="3"/>
        <v/>
      </c>
      <c r="AB13" s="50" t="str">
        <f t="shared" si="3"/>
        <v/>
      </c>
      <c r="AC13" s="50" t="str">
        <f t="shared" si="3"/>
        <v/>
      </c>
      <c r="AD13" s="50" t="str">
        <f t="shared" si="3"/>
        <v/>
      </c>
      <c r="AE13" s="50" t="str">
        <f t="shared" si="3"/>
        <v/>
      </c>
      <c r="AF13" s="50" t="str">
        <f t="shared" si="3"/>
        <v/>
      </c>
      <c r="AG13" s="50" t="str">
        <f t="shared" si="3"/>
        <v/>
      </c>
      <c r="AH13" s="51"/>
      <c r="AI13" s="50"/>
      <c r="AJ13" s="50"/>
      <c r="AK13" s="50"/>
      <c r="AL13" s="51"/>
      <c r="AM13" s="118"/>
    </row>
    <row r="14" spans="2:39" ht="15" thickBot="1">
      <c r="B14" s="86"/>
      <c r="C14" s="87"/>
      <c r="D14" s="87"/>
      <c r="E14" s="87"/>
      <c r="F14" s="87"/>
      <c r="G14" s="87"/>
      <c r="H14" s="87"/>
      <c r="I14" s="87"/>
      <c r="J14" s="200" t="s">
        <v>14</v>
      </c>
      <c r="K14" s="200"/>
      <c r="L14" s="56"/>
      <c r="M14" s="57" t="str">
        <f>IFERROR(M11-M13,"")</f>
        <v/>
      </c>
      <c r="N14" s="57" t="str">
        <f t="shared" ref="N14:U14" si="4">IFERROR(N11-N13,"")</f>
        <v/>
      </c>
      <c r="O14" s="57" t="str">
        <f t="shared" si="4"/>
        <v/>
      </c>
      <c r="P14" s="57" t="str">
        <f t="shared" si="4"/>
        <v/>
      </c>
      <c r="Q14" s="57" t="str">
        <f t="shared" si="4"/>
        <v/>
      </c>
      <c r="R14" s="57" t="str">
        <f t="shared" si="4"/>
        <v/>
      </c>
      <c r="S14" s="57" t="str">
        <f t="shared" si="4"/>
        <v/>
      </c>
      <c r="T14" s="57" t="str">
        <f t="shared" si="4"/>
        <v/>
      </c>
      <c r="U14" s="57" t="str">
        <f t="shared" si="4"/>
        <v/>
      </c>
      <c r="V14" s="56"/>
      <c r="W14" s="57">
        <f>SUM(M14:U14)</f>
        <v>0</v>
      </c>
      <c r="X14" s="56"/>
      <c r="Y14" s="57" t="str">
        <f t="shared" ref="Y14:AG14" si="5">IFERROR(Y11-Y13,"")</f>
        <v/>
      </c>
      <c r="Z14" s="57" t="str">
        <f t="shared" si="5"/>
        <v/>
      </c>
      <c r="AA14" s="57" t="str">
        <f t="shared" si="5"/>
        <v/>
      </c>
      <c r="AB14" s="57" t="str">
        <f t="shared" si="5"/>
        <v/>
      </c>
      <c r="AC14" s="57" t="str">
        <f t="shared" si="5"/>
        <v/>
      </c>
      <c r="AD14" s="57" t="str">
        <f t="shared" si="5"/>
        <v/>
      </c>
      <c r="AE14" s="57" t="str">
        <f t="shared" si="5"/>
        <v/>
      </c>
      <c r="AF14" s="57" t="str">
        <f t="shared" si="5"/>
        <v/>
      </c>
      <c r="AG14" s="57" t="str">
        <f t="shared" si="5"/>
        <v/>
      </c>
      <c r="AH14" s="58"/>
      <c r="AI14" s="59">
        <f>SUM(Y14:AG14)</f>
        <v>0</v>
      </c>
      <c r="AJ14" s="56"/>
      <c r="AK14" s="60">
        <f>AI14+W14</f>
        <v>0</v>
      </c>
      <c r="AL14" s="61"/>
      <c r="AM14" s="119"/>
    </row>
    <row r="15" spans="2:39" ht="15" thickBot="1">
      <c r="AL15" s="4"/>
    </row>
    <row r="16" spans="2:39" ht="28.5">
      <c r="B16" s="101"/>
      <c r="C16" s="102"/>
      <c r="D16" s="103" t="s">
        <v>29</v>
      </c>
      <c r="E16" s="103" t="s">
        <v>13</v>
      </c>
      <c r="F16" s="103" t="s">
        <v>20</v>
      </c>
      <c r="G16" s="103" t="s">
        <v>11</v>
      </c>
      <c r="H16" s="103" t="s">
        <v>12</v>
      </c>
      <c r="I16" s="104" t="s">
        <v>6</v>
      </c>
      <c r="J16" s="104" t="s">
        <v>15</v>
      </c>
      <c r="K16" s="104" t="s">
        <v>7</v>
      </c>
      <c r="L16" s="34"/>
      <c r="M16" s="35">
        <v>1</v>
      </c>
      <c r="N16" s="35">
        <v>2</v>
      </c>
      <c r="O16" s="35">
        <v>3</v>
      </c>
      <c r="P16" s="35">
        <v>4</v>
      </c>
      <c r="Q16" s="35">
        <v>5</v>
      </c>
      <c r="R16" s="35">
        <v>6</v>
      </c>
      <c r="S16" s="35">
        <v>7</v>
      </c>
      <c r="T16" s="35">
        <v>8</v>
      </c>
      <c r="U16" s="35">
        <v>9</v>
      </c>
      <c r="V16" s="34"/>
      <c r="W16" s="35" t="s">
        <v>0</v>
      </c>
      <c r="X16" s="34"/>
      <c r="Y16" s="35">
        <v>10</v>
      </c>
      <c r="Z16" s="35">
        <v>11</v>
      </c>
      <c r="AA16" s="35">
        <v>12</v>
      </c>
      <c r="AB16" s="35">
        <v>13</v>
      </c>
      <c r="AC16" s="35">
        <v>14</v>
      </c>
      <c r="AD16" s="35">
        <v>15</v>
      </c>
      <c r="AE16" s="35">
        <v>16</v>
      </c>
      <c r="AF16" s="35">
        <v>17</v>
      </c>
      <c r="AG16" s="35">
        <v>18</v>
      </c>
      <c r="AH16" s="36"/>
      <c r="AI16" s="35" t="s">
        <v>1</v>
      </c>
      <c r="AJ16" s="37"/>
      <c r="AK16" s="38" t="s">
        <v>5</v>
      </c>
      <c r="AL16" s="39"/>
      <c r="AM16" s="40" t="s">
        <v>8</v>
      </c>
    </row>
    <row r="17" spans="2:40" ht="15">
      <c r="B17" s="105"/>
      <c r="C17" s="106"/>
      <c r="D17" s="108"/>
      <c r="E17" s="108" t="s">
        <v>22</v>
      </c>
      <c r="F17" s="108" t="s">
        <v>26</v>
      </c>
      <c r="G17" s="108" t="e">
        <f>#REF!</f>
        <v>#REF!</v>
      </c>
      <c r="H17" s="108" t="e">
        <f>#REF!</f>
        <v>#REF!</v>
      </c>
      <c r="I17" s="107"/>
      <c r="J17" s="109" t="str">
        <f>IF(I17="","X",(IFERROR(ROUND((I17*H17/113)+G17-$AK$4,0),"X")))</f>
        <v>X</v>
      </c>
      <c r="K17" s="110" t="str">
        <f>IF(I17="","X",IFERROR(ROUND(J17*3/4,0),"X"))</f>
        <v>X</v>
      </c>
      <c r="L17" s="27"/>
      <c r="M17" s="68"/>
      <c r="N17" s="68"/>
      <c r="O17" s="68"/>
      <c r="P17" s="68"/>
      <c r="Q17" s="68"/>
      <c r="R17" s="68"/>
      <c r="S17" s="68"/>
      <c r="T17" s="68"/>
      <c r="U17" s="68"/>
      <c r="V17" s="27"/>
      <c r="W17" s="45">
        <f>SUM(M17:U17)</f>
        <v>0</v>
      </c>
      <c r="X17" s="27"/>
      <c r="Y17" s="69"/>
      <c r="Z17" s="69"/>
      <c r="AA17" s="69"/>
      <c r="AB17" s="69"/>
      <c r="AC17" s="69"/>
      <c r="AD17" s="69"/>
      <c r="AE17" s="69"/>
      <c r="AF17" s="69"/>
      <c r="AG17" s="69"/>
      <c r="AH17" s="46"/>
      <c r="AI17" s="20">
        <f>SUM(Y17:AG17)</f>
        <v>0</v>
      </c>
      <c r="AJ17" s="46"/>
      <c r="AK17" s="22">
        <f>AI17+W17</f>
        <v>0</v>
      </c>
      <c r="AL17" s="47"/>
      <c r="AM17" s="120">
        <f>AK20</f>
        <v>0</v>
      </c>
      <c r="AN17" s="28"/>
    </row>
    <row r="18" spans="2:40">
      <c r="B18" s="111"/>
      <c r="C18" s="112"/>
      <c r="D18" s="112"/>
      <c r="E18" s="112"/>
      <c r="F18" s="112"/>
      <c r="G18" s="112"/>
      <c r="H18" s="112"/>
      <c r="I18" s="112"/>
      <c r="J18" s="201" t="s">
        <v>16</v>
      </c>
      <c r="K18" s="201"/>
      <c r="L18" s="50"/>
      <c r="M18" s="50" t="str">
        <f>IFERROR($K17-M$5,"")</f>
        <v/>
      </c>
      <c r="N18" s="50" t="str">
        <f t="shared" ref="N18:U18" si="6">IFERROR($K17-N$5,"")</f>
        <v/>
      </c>
      <c r="O18" s="50" t="str">
        <f t="shared" si="6"/>
        <v/>
      </c>
      <c r="P18" s="50" t="str">
        <f t="shared" si="6"/>
        <v/>
      </c>
      <c r="Q18" s="50" t="str">
        <f t="shared" si="6"/>
        <v/>
      </c>
      <c r="R18" s="50" t="str">
        <f t="shared" si="6"/>
        <v/>
      </c>
      <c r="S18" s="50" t="str">
        <f t="shared" si="6"/>
        <v/>
      </c>
      <c r="T18" s="50" t="str">
        <f t="shared" si="6"/>
        <v/>
      </c>
      <c r="U18" s="50" t="str">
        <f t="shared" si="6"/>
        <v/>
      </c>
      <c r="V18" s="50"/>
      <c r="W18" s="50"/>
      <c r="X18" s="50"/>
      <c r="Y18" s="50" t="str">
        <f t="shared" ref="Y18:AG18" si="7">IFERROR($K17-Y$5,"")</f>
        <v/>
      </c>
      <c r="Z18" s="50" t="str">
        <f t="shared" si="7"/>
        <v/>
      </c>
      <c r="AA18" s="50" t="str">
        <f t="shared" si="7"/>
        <v/>
      </c>
      <c r="AB18" s="50" t="str">
        <f t="shared" si="7"/>
        <v/>
      </c>
      <c r="AC18" s="50" t="str">
        <f t="shared" si="7"/>
        <v/>
      </c>
      <c r="AD18" s="50" t="str">
        <f t="shared" si="7"/>
        <v/>
      </c>
      <c r="AE18" s="50" t="str">
        <f t="shared" si="7"/>
        <v/>
      </c>
      <c r="AF18" s="50" t="str">
        <f t="shared" si="7"/>
        <v/>
      </c>
      <c r="AG18" s="50" t="str">
        <f t="shared" si="7"/>
        <v/>
      </c>
      <c r="AH18" s="51"/>
      <c r="AI18" s="50"/>
      <c r="AJ18" s="50"/>
      <c r="AK18" s="50"/>
      <c r="AL18" s="51"/>
      <c r="AM18" s="121"/>
      <c r="AN18" s="28"/>
    </row>
    <row r="19" spans="2:40">
      <c r="B19" s="111"/>
      <c r="C19" s="112"/>
      <c r="D19" s="112"/>
      <c r="E19" s="112"/>
      <c r="F19" s="112"/>
      <c r="G19" s="112"/>
      <c r="H19" s="112"/>
      <c r="I19" s="112"/>
      <c r="J19" s="202" t="s">
        <v>17</v>
      </c>
      <c r="K19" s="202"/>
      <c r="L19" s="50"/>
      <c r="M19" s="50" t="str">
        <f>IF(M18="","",IF(M18&lt;0,0,IF(M18&lt;18,1,IF(M18&lt;36,2,3))))</f>
        <v/>
      </c>
      <c r="N19" s="50" t="str">
        <f t="shared" ref="N19:U19" si="8">IF(N18="","",IF(N18&lt;0,0,IF(N18&lt;18,1,IF(N18&lt;36,2,3))))</f>
        <v/>
      </c>
      <c r="O19" s="50" t="str">
        <f t="shared" si="8"/>
        <v/>
      </c>
      <c r="P19" s="50" t="str">
        <f t="shared" si="8"/>
        <v/>
      </c>
      <c r="Q19" s="50" t="str">
        <f t="shared" si="8"/>
        <v/>
      </c>
      <c r="R19" s="50" t="str">
        <f t="shared" si="8"/>
        <v/>
      </c>
      <c r="S19" s="50" t="str">
        <f t="shared" si="8"/>
        <v/>
      </c>
      <c r="T19" s="50" t="str">
        <f t="shared" si="8"/>
        <v/>
      </c>
      <c r="U19" s="50" t="str">
        <f t="shared" si="8"/>
        <v/>
      </c>
      <c r="V19" s="50"/>
      <c r="W19" s="50"/>
      <c r="X19" s="50"/>
      <c r="Y19" s="50" t="str">
        <f t="shared" ref="Y19:AG19" si="9">IF(Y18="","",IF(Y18&lt;0,0,IF(Y18&lt;18,1,IF(Y18&lt;36,2,3))))</f>
        <v/>
      </c>
      <c r="Z19" s="50" t="str">
        <f t="shared" si="9"/>
        <v/>
      </c>
      <c r="AA19" s="50" t="str">
        <f t="shared" si="9"/>
        <v/>
      </c>
      <c r="AB19" s="50" t="str">
        <f t="shared" si="9"/>
        <v/>
      </c>
      <c r="AC19" s="50" t="str">
        <f t="shared" si="9"/>
        <v/>
      </c>
      <c r="AD19" s="50" t="str">
        <f t="shared" si="9"/>
        <v/>
      </c>
      <c r="AE19" s="50" t="str">
        <f t="shared" si="9"/>
        <v/>
      </c>
      <c r="AF19" s="50" t="str">
        <f t="shared" si="9"/>
        <v/>
      </c>
      <c r="AG19" s="50" t="str">
        <f t="shared" si="9"/>
        <v/>
      </c>
      <c r="AH19" s="51"/>
      <c r="AI19" s="50"/>
      <c r="AJ19" s="50"/>
      <c r="AK19" s="50"/>
      <c r="AL19" s="51"/>
      <c r="AM19" s="121"/>
      <c r="AN19" s="28"/>
    </row>
    <row r="20" spans="2:40" ht="15" thickBot="1">
      <c r="B20" s="113"/>
      <c r="C20" s="114"/>
      <c r="D20" s="114"/>
      <c r="E20" s="114"/>
      <c r="F20" s="114"/>
      <c r="G20" s="114"/>
      <c r="H20" s="114"/>
      <c r="I20" s="114"/>
      <c r="J20" s="197" t="s">
        <v>14</v>
      </c>
      <c r="K20" s="197"/>
      <c r="L20" s="56"/>
      <c r="M20" s="57" t="str">
        <f>IFERROR(M17-M19,"")</f>
        <v/>
      </c>
      <c r="N20" s="57" t="str">
        <f t="shared" ref="N20:U20" si="10">IFERROR(N17-N19,"")</f>
        <v/>
      </c>
      <c r="O20" s="57" t="str">
        <f t="shared" si="10"/>
        <v/>
      </c>
      <c r="P20" s="57" t="str">
        <f t="shared" si="10"/>
        <v/>
      </c>
      <c r="Q20" s="57" t="str">
        <f t="shared" si="10"/>
        <v/>
      </c>
      <c r="R20" s="57" t="str">
        <f t="shared" si="10"/>
        <v/>
      </c>
      <c r="S20" s="57" t="str">
        <f t="shared" si="10"/>
        <v/>
      </c>
      <c r="T20" s="57" t="str">
        <f t="shared" si="10"/>
        <v/>
      </c>
      <c r="U20" s="57" t="str">
        <f t="shared" si="10"/>
        <v/>
      </c>
      <c r="V20" s="56"/>
      <c r="W20" s="57">
        <f>SUM(M20:U20)</f>
        <v>0</v>
      </c>
      <c r="X20" s="56"/>
      <c r="Y20" s="57" t="str">
        <f t="shared" ref="Y20:AG20" si="11">IFERROR(Y17-Y19,"")</f>
        <v/>
      </c>
      <c r="Z20" s="57" t="str">
        <f t="shared" si="11"/>
        <v/>
      </c>
      <c r="AA20" s="57" t="str">
        <f t="shared" si="11"/>
        <v/>
      </c>
      <c r="AB20" s="57" t="str">
        <f t="shared" si="11"/>
        <v/>
      </c>
      <c r="AC20" s="57" t="str">
        <f t="shared" si="11"/>
        <v/>
      </c>
      <c r="AD20" s="57" t="str">
        <f t="shared" si="11"/>
        <v/>
      </c>
      <c r="AE20" s="57" t="str">
        <f t="shared" si="11"/>
        <v/>
      </c>
      <c r="AF20" s="57" t="str">
        <f t="shared" si="11"/>
        <v/>
      </c>
      <c r="AG20" s="57" t="str">
        <f t="shared" si="11"/>
        <v/>
      </c>
      <c r="AH20" s="58"/>
      <c r="AI20" s="59">
        <f>SUM(Y20:AG20)</f>
        <v>0</v>
      </c>
      <c r="AJ20" s="56"/>
      <c r="AK20" s="60">
        <f>AI20+W20</f>
        <v>0</v>
      </c>
      <c r="AL20" s="61"/>
      <c r="AM20" s="122"/>
      <c r="AN20" s="28"/>
    </row>
    <row r="21" spans="2:40" ht="15" thickBot="1">
      <c r="B21" s="28"/>
      <c r="C21" s="28"/>
      <c r="D21" s="28"/>
      <c r="E21" s="28"/>
      <c r="F21" s="28"/>
      <c r="G21" s="28"/>
      <c r="H21" s="28"/>
      <c r="I21" s="28"/>
      <c r="J21" s="192"/>
      <c r="K21" s="192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70"/>
      <c r="AJ21" s="28"/>
      <c r="AK21" s="23"/>
      <c r="AL21" s="28"/>
      <c r="AM21" s="28"/>
      <c r="AN21" s="28"/>
    </row>
    <row r="22" spans="2:40" ht="28.5">
      <c r="B22" s="88"/>
      <c r="C22" s="89"/>
      <c r="D22" s="90" t="s">
        <v>28</v>
      </c>
      <c r="E22" s="90" t="s">
        <v>13</v>
      </c>
      <c r="F22" s="90" t="s">
        <v>20</v>
      </c>
      <c r="G22" s="90" t="s">
        <v>11</v>
      </c>
      <c r="H22" s="90" t="s">
        <v>12</v>
      </c>
      <c r="I22" s="91" t="s">
        <v>6</v>
      </c>
      <c r="J22" s="91" t="s">
        <v>15</v>
      </c>
      <c r="K22" s="91" t="s">
        <v>7</v>
      </c>
      <c r="L22" s="34"/>
      <c r="M22" s="35">
        <v>1</v>
      </c>
      <c r="N22" s="35">
        <v>2</v>
      </c>
      <c r="O22" s="35">
        <v>3</v>
      </c>
      <c r="P22" s="35">
        <v>4</v>
      </c>
      <c r="Q22" s="35">
        <v>5</v>
      </c>
      <c r="R22" s="35">
        <v>6</v>
      </c>
      <c r="S22" s="35">
        <v>7</v>
      </c>
      <c r="T22" s="35">
        <v>8</v>
      </c>
      <c r="U22" s="35">
        <v>9</v>
      </c>
      <c r="V22" s="34"/>
      <c r="W22" s="35" t="s">
        <v>0</v>
      </c>
      <c r="X22" s="34"/>
      <c r="Y22" s="35">
        <v>10</v>
      </c>
      <c r="Z22" s="35">
        <v>11</v>
      </c>
      <c r="AA22" s="35">
        <v>12</v>
      </c>
      <c r="AB22" s="35">
        <v>13</v>
      </c>
      <c r="AC22" s="35">
        <v>14</v>
      </c>
      <c r="AD22" s="35">
        <v>15</v>
      </c>
      <c r="AE22" s="35">
        <v>16</v>
      </c>
      <c r="AF22" s="35">
        <v>17</v>
      </c>
      <c r="AG22" s="35">
        <v>18</v>
      </c>
      <c r="AH22" s="36"/>
      <c r="AI22" s="35" t="s">
        <v>1</v>
      </c>
      <c r="AJ22" s="37"/>
      <c r="AK22" s="38" t="s">
        <v>5</v>
      </c>
      <c r="AL22" s="39"/>
      <c r="AM22" s="123" t="s">
        <v>8</v>
      </c>
      <c r="AN22" s="28"/>
    </row>
    <row r="23" spans="2:40" ht="15">
      <c r="B23" s="92"/>
      <c r="C23" s="93"/>
      <c r="D23" s="94"/>
      <c r="E23" s="94" t="s">
        <v>22</v>
      </c>
      <c r="F23" s="94" t="s">
        <v>27</v>
      </c>
      <c r="G23" s="94" t="e">
        <f>#REF!</f>
        <v>#REF!</v>
      </c>
      <c r="H23" s="94" t="e">
        <f>#REF!</f>
        <v>#REF!</v>
      </c>
      <c r="I23" s="67"/>
      <c r="J23" s="95" t="str">
        <f>IF(I23="","X",(IFERROR(ROUND((I23*H23/113)+G23-$AK$4,0),"X")))</f>
        <v>X</v>
      </c>
      <c r="K23" s="96" t="str">
        <f>IF(I23="","X",IFERROR(ROUND(J23*3/4,0),"X"))</f>
        <v>X</v>
      </c>
      <c r="L23" s="27"/>
      <c r="M23" s="68"/>
      <c r="N23" s="68"/>
      <c r="O23" s="68"/>
      <c r="P23" s="68"/>
      <c r="Q23" s="68"/>
      <c r="R23" s="68"/>
      <c r="S23" s="68"/>
      <c r="T23" s="68"/>
      <c r="U23" s="68"/>
      <c r="V23" s="27"/>
      <c r="W23" s="45">
        <f>SUM(M23:U23)</f>
        <v>0</v>
      </c>
      <c r="X23" s="27"/>
      <c r="Y23" s="69"/>
      <c r="Z23" s="69"/>
      <c r="AA23" s="69"/>
      <c r="AB23" s="69"/>
      <c r="AC23" s="69"/>
      <c r="AD23" s="69"/>
      <c r="AE23" s="69"/>
      <c r="AF23" s="69"/>
      <c r="AG23" s="69"/>
      <c r="AH23" s="46"/>
      <c r="AI23" s="20">
        <f>SUM(Y23:AG23)</f>
        <v>0</v>
      </c>
      <c r="AJ23" s="46"/>
      <c r="AK23" s="22">
        <f>AI23+W23</f>
        <v>0</v>
      </c>
      <c r="AL23" s="47"/>
      <c r="AM23" s="124">
        <f>AK26</f>
        <v>0</v>
      </c>
      <c r="AN23" s="28"/>
    </row>
    <row r="24" spans="2:40">
      <c r="B24" s="97"/>
      <c r="C24" s="98"/>
      <c r="D24" s="98"/>
      <c r="E24" s="98"/>
      <c r="F24" s="98"/>
      <c r="G24" s="98"/>
      <c r="H24" s="98"/>
      <c r="I24" s="98"/>
      <c r="J24" s="193" t="s">
        <v>16</v>
      </c>
      <c r="K24" s="193"/>
      <c r="L24" s="50"/>
      <c r="M24" s="50" t="str">
        <f>IFERROR($K23-M$5,"")</f>
        <v/>
      </c>
      <c r="N24" s="50" t="str">
        <f t="shared" ref="N24:U24" si="12">IFERROR($K23-N$5,"")</f>
        <v/>
      </c>
      <c r="O24" s="50" t="str">
        <f t="shared" si="12"/>
        <v/>
      </c>
      <c r="P24" s="50" t="str">
        <f t="shared" si="12"/>
        <v/>
      </c>
      <c r="Q24" s="50" t="str">
        <f t="shared" si="12"/>
        <v/>
      </c>
      <c r="R24" s="50" t="str">
        <f t="shared" si="12"/>
        <v/>
      </c>
      <c r="S24" s="50" t="str">
        <f t="shared" si="12"/>
        <v/>
      </c>
      <c r="T24" s="50" t="str">
        <f t="shared" si="12"/>
        <v/>
      </c>
      <c r="U24" s="50" t="str">
        <f t="shared" si="12"/>
        <v/>
      </c>
      <c r="V24" s="50"/>
      <c r="W24" s="50"/>
      <c r="X24" s="50"/>
      <c r="Y24" s="50" t="str">
        <f t="shared" ref="Y24:AG24" si="13">IFERROR($K23-Y$5,"")</f>
        <v/>
      </c>
      <c r="Z24" s="50" t="str">
        <f t="shared" si="13"/>
        <v/>
      </c>
      <c r="AA24" s="50" t="str">
        <f t="shared" si="13"/>
        <v/>
      </c>
      <c r="AB24" s="50" t="str">
        <f t="shared" si="13"/>
        <v/>
      </c>
      <c r="AC24" s="50" t="str">
        <f t="shared" si="13"/>
        <v/>
      </c>
      <c r="AD24" s="50" t="str">
        <f t="shared" si="13"/>
        <v/>
      </c>
      <c r="AE24" s="50" t="str">
        <f t="shared" si="13"/>
        <v/>
      </c>
      <c r="AF24" s="50" t="str">
        <f t="shared" si="13"/>
        <v/>
      </c>
      <c r="AG24" s="50" t="str">
        <f t="shared" si="13"/>
        <v/>
      </c>
      <c r="AH24" s="51"/>
      <c r="AI24" s="50"/>
      <c r="AJ24" s="50"/>
      <c r="AK24" s="50"/>
      <c r="AL24" s="51"/>
      <c r="AM24" s="125"/>
      <c r="AN24" s="28"/>
    </row>
    <row r="25" spans="2:40">
      <c r="B25" s="97"/>
      <c r="C25" s="98"/>
      <c r="D25" s="98"/>
      <c r="E25" s="98"/>
      <c r="F25" s="98"/>
      <c r="G25" s="98"/>
      <c r="H25" s="98"/>
      <c r="I25" s="98"/>
      <c r="J25" s="194" t="s">
        <v>17</v>
      </c>
      <c r="K25" s="194"/>
      <c r="L25" s="50"/>
      <c r="M25" s="50" t="str">
        <f>IF(M24="","",IF(M24&lt;0,0,IF(M24&lt;18,1,IF(M24&lt;36,2,3))))</f>
        <v/>
      </c>
      <c r="N25" s="50" t="str">
        <f t="shared" ref="N25:U25" si="14">IF(N24="","",IF(N24&lt;0,0,IF(N24&lt;18,1,IF(N24&lt;36,2,3))))</f>
        <v/>
      </c>
      <c r="O25" s="50" t="str">
        <f t="shared" si="14"/>
        <v/>
      </c>
      <c r="P25" s="50" t="str">
        <f t="shared" si="14"/>
        <v/>
      </c>
      <c r="Q25" s="50" t="str">
        <f t="shared" si="14"/>
        <v/>
      </c>
      <c r="R25" s="50" t="str">
        <f t="shared" si="14"/>
        <v/>
      </c>
      <c r="S25" s="50" t="str">
        <f t="shared" si="14"/>
        <v/>
      </c>
      <c r="T25" s="50" t="str">
        <f t="shared" si="14"/>
        <v/>
      </c>
      <c r="U25" s="50" t="str">
        <f t="shared" si="14"/>
        <v/>
      </c>
      <c r="V25" s="50"/>
      <c r="W25" s="50"/>
      <c r="X25" s="50"/>
      <c r="Y25" s="50" t="str">
        <f t="shared" ref="Y25:AG25" si="15">IF(Y24="","",IF(Y24&lt;0,0,IF(Y24&lt;18,1,IF(Y24&lt;36,2,3))))</f>
        <v/>
      </c>
      <c r="Z25" s="50" t="str">
        <f t="shared" si="15"/>
        <v/>
      </c>
      <c r="AA25" s="50" t="str">
        <f t="shared" si="15"/>
        <v/>
      </c>
      <c r="AB25" s="50" t="str">
        <f t="shared" si="15"/>
        <v/>
      </c>
      <c r="AC25" s="50" t="str">
        <f t="shared" si="15"/>
        <v/>
      </c>
      <c r="AD25" s="50" t="str">
        <f t="shared" si="15"/>
        <v/>
      </c>
      <c r="AE25" s="50" t="str">
        <f t="shared" si="15"/>
        <v/>
      </c>
      <c r="AF25" s="50" t="str">
        <f t="shared" si="15"/>
        <v/>
      </c>
      <c r="AG25" s="50" t="str">
        <f t="shared" si="15"/>
        <v/>
      </c>
      <c r="AH25" s="51"/>
      <c r="AI25" s="50"/>
      <c r="AJ25" s="50"/>
      <c r="AK25" s="50"/>
      <c r="AL25" s="51"/>
      <c r="AM25" s="125"/>
      <c r="AN25" s="28"/>
    </row>
    <row r="26" spans="2:40" ht="15" thickBot="1">
      <c r="B26" s="99"/>
      <c r="C26" s="100"/>
      <c r="D26" s="100"/>
      <c r="E26" s="100"/>
      <c r="F26" s="100"/>
      <c r="G26" s="100"/>
      <c r="H26" s="100"/>
      <c r="I26" s="100"/>
      <c r="J26" s="195" t="s">
        <v>14</v>
      </c>
      <c r="K26" s="195"/>
      <c r="L26" s="56"/>
      <c r="M26" s="57" t="str">
        <f>IFERROR(M23-M25,"")</f>
        <v/>
      </c>
      <c r="N26" s="57" t="str">
        <f t="shared" ref="N26:U26" si="16">IFERROR(N23-N25,"")</f>
        <v/>
      </c>
      <c r="O26" s="57" t="str">
        <f t="shared" si="16"/>
        <v/>
      </c>
      <c r="P26" s="57" t="str">
        <f t="shared" si="16"/>
        <v/>
      </c>
      <c r="Q26" s="57" t="str">
        <f t="shared" si="16"/>
        <v/>
      </c>
      <c r="R26" s="57" t="str">
        <f t="shared" si="16"/>
        <v/>
      </c>
      <c r="S26" s="57" t="str">
        <f t="shared" si="16"/>
        <v/>
      </c>
      <c r="T26" s="57" t="str">
        <f t="shared" si="16"/>
        <v/>
      </c>
      <c r="U26" s="57" t="str">
        <f t="shared" si="16"/>
        <v/>
      </c>
      <c r="V26" s="56"/>
      <c r="W26" s="57">
        <f>SUM(M26:U26)</f>
        <v>0</v>
      </c>
      <c r="X26" s="56"/>
      <c r="Y26" s="57" t="str">
        <f t="shared" ref="Y26:AG26" si="17">IFERROR(Y23-Y25,"")</f>
        <v/>
      </c>
      <c r="Z26" s="57" t="str">
        <f t="shared" si="17"/>
        <v/>
      </c>
      <c r="AA26" s="57" t="str">
        <f t="shared" si="17"/>
        <v/>
      </c>
      <c r="AB26" s="57" t="str">
        <f t="shared" si="17"/>
        <v/>
      </c>
      <c r="AC26" s="57" t="str">
        <f t="shared" si="17"/>
        <v/>
      </c>
      <c r="AD26" s="57" t="str">
        <f t="shared" si="17"/>
        <v/>
      </c>
      <c r="AE26" s="57" t="str">
        <f t="shared" si="17"/>
        <v/>
      </c>
      <c r="AF26" s="57" t="str">
        <f t="shared" si="17"/>
        <v/>
      </c>
      <c r="AG26" s="57" t="str">
        <f t="shared" si="17"/>
        <v/>
      </c>
      <c r="AH26" s="58"/>
      <c r="AI26" s="59">
        <f>SUM(Y26:AG26)</f>
        <v>0</v>
      </c>
      <c r="AJ26" s="56"/>
      <c r="AK26" s="60">
        <f>AI26+W26</f>
        <v>0</v>
      </c>
      <c r="AL26" s="61"/>
      <c r="AM26" s="126"/>
      <c r="AN26" s="28"/>
    </row>
    <row r="27" spans="2:40">
      <c r="B27" s="51"/>
      <c r="C27" s="51"/>
      <c r="D27" s="51"/>
      <c r="E27" s="51"/>
      <c r="F27" s="51"/>
      <c r="G27" s="73"/>
      <c r="H27" s="115"/>
      <c r="I27" s="73"/>
      <c r="J27" s="73"/>
      <c r="K27" s="73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28"/>
    </row>
    <row r="28" spans="2:40">
      <c r="B28" s="28"/>
      <c r="C28" s="28"/>
      <c r="D28" s="28"/>
      <c r="E28" s="28"/>
      <c r="F28" s="28"/>
      <c r="G28" s="73"/>
      <c r="H28" s="115"/>
      <c r="I28" s="73"/>
      <c r="J28" s="73"/>
      <c r="K28" s="73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70"/>
      <c r="AJ28" s="28"/>
      <c r="AK28" s="23"/>
      <c r="AL28" s="28"/>
      <c r="AM28" s="28"/>
      <c r="AN28" s="28"/>
    </row>
    <row r="29" spans="2:40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2:40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2:40">
      <c r="B31" s="28"/>
      <c r="C31" s="28"/>
      <c r="D31" s="28"/>
      <c r="E31" s="192"/>
      <c r="F31" s="192"/>
      <c r="G31" s="192"/>
      <c r="H31" s="192"/>
      <c r="I31" s="192"/>
      <c r="J31" s="192"/>
      <c r="K31" s="192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2:40">
      <c r="B32" s="28"/>
      <c r="C32" s="28"/>
      <c r="D32" s="28"/>
      <c r="E32" s="192"/>
      <c r="F32" s="192"/>
      <c r="G32" s="192"/>
      <c r="H32" s="192"/>
      <c r="I32" s="192"/>
      <c r="J32" s="192"/>
      <c r="K32" s="192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2:40">
      <c r="B33" s="28"/>
      <c r="C33" s="28"/>
      <c r="D33" s="28"/>
      <c r="E33" s="192"/>
      <c r="F33" s="192"/>
      <c r="G33" s="192"/>
      <c r="H33" s="192"/>
      <c r="I33" s="192"/>
      <c r="J33" s="192"/>
      <c r="K33" s="192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2:40" ht="15">
      <c r="B34" s="28"/>
      <c r="C34" s="28"/>
      <c r="D34" s="28"/>
      <c r="E34" s="192"/>
      <c r="F34" s="192"/>
      <c r="G34" s="192"/>
      <c r="H34" s="192"/>
      <c r="I34" s="192"/>
      <c r="J34" s="192"/>
      <c r="K34" s="192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191"/>
      <c r="AL34" s="191"/>
      <c r="AM34" s="191"/>
      <c r="AN34" s="28"/>
    </row>
    <row r="35" spans="2:40" ht="6" customHeight="1">
      <c r="B35" s="28"/>
      <c r="C35" s="28"/>
      <c r="D35" s="28"/>
      <c r="E35" s="71"/>
      <c r="F35" s="71"/>
      <c r="G35" s="71"/>
      <c r="H35" s="71"/>
      <c r="I35" s="71"/>
      <c r="J35" s="71"/>
      <c r="K35" s="71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2:40" ht="18">
      <c r="B36" s="28"/>
      <c r="C36" s="28"/>
      <c r="D36" s="28"/>
      <c r="E36" s="196"/>
      <c r="F36" s="196"/>
      <c r="G36" s="196"/>
      <c r="H36" s="196"/>
      <c r="I36" s="196"/>
      <c r="J36" s="196"/>
      <c r="K36" s="196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72"/>
      <c r="AN36" s="28"/>
    </row>
    <row r="37" spans="2:40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2:40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2:40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</sheetData>
  <mergeCells count="16">
    <mergeCell ref="J20:K20"/>
    <mergeCell ref="J12:K12"/>
    <mergeCell ref="J13:K13"/>
    <mergeCell ref="J14:K14"/>
    <mergeCell ref="J18:K18"/>
    <mergeCell ref="J19:K19"/>
    <mergeCell ref="E36:K36"/>
    <mergeCell ref="E31:K31"/>
    <mergeCell ref="E32:K32"/>
    <mergeCell ref="E33:K33"/>
    <mergeCell ref="E34:K34"/>
    <mergeCell ref="AK34:AM34"/>
    <mergeCell ref="J21:K21"/>
    <mergeCell ref="J24:K24"/>
    <mergeCell ref="J25:K25"/>
    <mergeCell ref="J26:K2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2"/>
  <sheetViews>
    <sheetView topLeftCell="A62" workbookViewId="0">
      <selection activeCell="C60" sqref="C60:D91"/>
    </sheetView>
  </sheetViews>
  <sheetFormatPr defaultRowHeight="14.25"/>
  <cols>
    <col min="1" max="1" width="24.875" customWidth="1"/>
    <col min="2" max="2" width="20.625" customWidth="1"/>
    <col min="3" max="3" width="25.125" customWidth="1"/>
    <col min="4" max="4" width="29.375" customWidth="1"/>
  </cols>
  <sheetData>
    <row r="2" spans="1:3">
      <c r="B2" s="180" t="s">
        <v>139</v>
      </c>
      <c r="C2" s="180" t="s">
        <v>139</v>
      </c>
    </row>
    <row r="3" spans="1:3" ht="15">
      <c r="A3" t="s">
        <v>40</v>
      </c>
      <c r="B3" s="158">
        <v>57</v>
      </c>
      <c r="C3" s="158">
        <v>100</v>
      </c>
    </row>
    <row r="4" spans="1:3" ht="15">
      <c r="A4" t="s">
        <v>72</v>
      </c>
      <c r="B4" s="158">
        <v>77</v>
      </c>
      <c r="C4" s="158">
        <v>90</v>
      </c>
    </row>
    <row r="5" spans="1:3" ht="15">
      <c r="A5" t="s">
        <v>47</v>
      </c>
      <c r="B5" s="158"/>
      <c r="C5" s="158">
        <v>81</v>
      </c>
    </row>
    <row r="6" spans="1:3" ht="15">
      <c r="A6" t="s">
        <v>60</v>
      </c>
      <c r="B6" s="158">
        <v>100</v>
      </c>
      <c r="C6" s="158">
        <v>77</v>
      </c>
    </row>
    <row r="7" spans="1:3" ht="15">
      <c r="A7" t="s">
        <v>71</v>
      </c>
      <c r="B7" s="158">
        <v>81</v>
      </c>
      <c r="C7" s="158">
        <v>73</v>
      </c>
    </row>
    <row r="8" spans="1:3" ht="15">
      <c r="A8" t="s">
        <v>62</v>
      </c>
      <c r="B8" s="158">
        <v>90</v>
      </c>
      <c r="C8" s="158">
        <v>65</v>
      </c>
    </row>
    <row r="9" spans="1:3" ht="15">
      <c r="A9" t="s">
        <v>61</v>
      </c>
      <c r="B9" s="158">
        <v>69</v>
      </c>
      <c r="C9" s="158">
        <v>65</v>
      </c>
    </row>
    <row r="10" spans="1:3" ht="15">
      <c r="A10" t="s">
        <v>46</v>
      </c>
      <c r="B10" s="158">
        <v>66</v>
      </c>
      <c r="C10" s="158">
        <v>65</v>
      </c>
    </row>
    <row r="11" spans="1:3" ht="15">
      <c r="A11" t="s">
        <v>76</v>
      </c>
      <c r="B11" s="158">
        <v>48</v>
      </c>
      <c r="C11" s="158">
        <v>65</v>
      </c>
    </row>
    <row r="12" spans="1:3" ht="15">
      <c r="A12" t="s">
        <v>73</v>
      </c>
      <c r="B12" s="158">
        <v>73</v>
      </c>
      <c r="C12" s="158">
        <v>57</v>
      </c>
    </row>
    <row r="13" spans="1:3" ht="15">
      <c r="A13" t="s">
        <v>65</v>
      </c>
      <c r="B13" s="158">
        <v>60</v>
      </c>
      <c r="C13" s="158">
        <v>54</v>
      </c>
    </row>
    <row r="14" spans="1:3" ht="15">
      <c r="A14" t="s">
        <v>74</v>
      </c>
      <c r="B14" s="158">
        <v>63</v>
      </c>
      <c r="C14" s="158">
        <v>50</v>
      </c>
    </row>
    <row r="15" spans="1:3" ht="15">
      <c r="A15" t="s">
        <v>75</v>
      </c>
      <c r="B15" s="158">
        <v>54</v>
      </c>
      <c r="C15" s="158">
        <v>50</v>
      </c>
    </row>
    <row r="16" spans="1:3" ht="15">
      <c r="A16" t="s">
        <v>78</v>
      </c>
      <c r="B16" s="158"/>
      <c r="C16" s="158">
        <v>46</v>
      </c>
    </row>
    <row r="17" spans="1:3" ht="15">
      <c r="A17" t="s">
        <v>67</v>
      </c>
      <c r="B17" s="158">
        <v>51</v>
      </c>
      <c r="C17" s="158">
        <v>44</v>
      </c>
    </row>
    <row r="18" spans="1:3" ht="15">
      <c r="A18" t="s">
        <v>77</v>
      </c>
      <c r="B18" s="158">
        <v>46</v>
      </c>
      <c r="C18" s="158">
        <v>42</v>
      </c>
    </row>
    <row r="19" spans="1:3" ht="15">
      <c r="A19" t="s">
        <v>54</v>
      </c>
      <c r="B19" s="158"/>
      <c r="C19" s="158">
        <v>40</v>
      </c>
    </row>
    <row r="22" spans="1:3">
      <c r="B22" s="152" t="s">
        <v>140</v>
      </c>
      <c r="C22" s="152" t="s">
        <v>140</v>
      </c>
    </row>
    <row r="23" spans="1:3" ht="15">
      <c r="A23" t="s">
        <v>40</v>
      </c>
      <c r="B23" s="158">
        <v>71</v>
      </c>
      <c r="C23" s="158">
        <v>100</v>
      </c>
    </row>
    <row r="24" spans="1:3" ht="15">
      <c r="A24" t="s">
        <v>65</v>
      </c>
      <c r="B24" s="158">
        <v>66</v>
      </c>
      <c r="C24" s="158">
        <v>90</v>
      </c>
    </row>
    <row r="25" spans="1:3" ht="15">
      <c r="A25" t="s">
        <v>61</v>
      </c>
      <c r="B25" s="158">
        <v>90</v>
      </c>
      <c r="C25" s="158">
        <v>81</v>
      </c>
    </row>
    <row r="26" spans="1:3" ht="15">
      <c r="A26" t="s">
        <v>63</v>
      </c>
      <c r="B26" s="158">
        <v>77</v>
      </c>
      <c r="C26" s="158">
        <v>77</v>
      </c>
    </row>
    <row r="27" spans="1:3" ht="15">
      <c r="A27" t="s">
        <v>60</v>
      </c>
      <c r="B27" s="158">
        <v>100</v>
      </c>
      <c r="C27" s="158">
        <v>73</v>
      </c>
    </row>
    <row r="28" spans="1:3" ht="15">
      <c r="A28" t="s">
        <v>69</v>
      </c>
      <c r="B28" s="158">
        <v>56</v>
      </c>
      <c r="C28" s="158">
        <v>69</v>
      </c>
    </row>
    <row r="29" spans="1:3" ht="15">
      <c r="A29" t="s">
        <v>62</v>
      </c>
      <c r="B29" s="158">
        <v>81</v>
      </c>
      <c r="C29" s="158">
        <v>65</v>
      </c>
    </row>
    <row r="30" spans="1:3" ht="15">
      <c r="A30" t="s">
        <v>67</v>
      </c>
      <c r="B30" s="158">
        <v>60</v>
      </c>
      <c r="C30" s="158">
        <v>65</v>
      </c>
    </row>
    <row r="31" spans="1:3" ht="15">
      <c r="A31" t="s">
        <v>66</v>
      </c>
      <c r="B31" s="158">
        <v>63</v>
      </c>
      <c r="C31" s="158">
        <v>59</v>
      </c>
    </row>
    <row r="32" spans="1:3" ht="15">
      <c r="A32" t="s">
        <v>46</v>
      </c>
      <c r="B32" s="158">
        <v>51</v>
      </c>
      <c r="C32" s="158">
        <v>59</v>
      </c>
    </row>
    <row r="33" spans="1:3" ht="15">
      <c r="A33" t="s">
        <v>68</v>
      </c>
      <c r="B33" s="158">
        <v>56</v>
      </c>
      <c r="C33" s="158">
        <v>53</v>
      </c>
    </row>
    <row r="34" spans="1:3" ht="15">
      <c r="A34" t="s">
        <v>39</v>
      </c>
      <c r="B34" s="158">
        <v>48</v>
      </c>
      <c r="C34" s="158">
        <v>53</v>
      </c>
    </row>
    <row r="35" spans="1:3" ht="15">
      <c r="A35" t="s">
        <v>64</v>
      </c>
      <c r="B35" s="158">
        <v>71</v>
      </c>
      <c r="C35" s="158">
        <v>48</v>
      </c>
    </row>
    <row r="36" spans="1:3" ht="15">
      <c r="A36" t="s">
        <v>70</v>
      </c>
      <c r="B36" s="158">
        <v>44</v>
      </c>
      <c r="C36" s="158">
        <v>46</v>
      </c>
    </row>
    <row r="37" spans="1:3" ht="15">
      <c r="A37" t="s">
        <v>41</v>
      </c>
      <c r="B37" s="158">
        <v>46</v>
      </c>
      <c r="C37" s="158">
        <v>44</v>
      </c>
    </row>
    <row r="41" spans="1:3">
      <c r="B41" s="152" t="s">
        <v>141</v>
      </c>
      <c r="C41" s="152" t="s">
        <v>141</v>
      </c>
    </row>
    <row r="42" spans="1:3" ht="15">
      <c r="A42" t="s">
        <v>52</v>
      </c>
      <c r="B42" s="158">
        <v>75</v>
      </c>
      <c r="C42" s="158">
        <v>100</v>
      </c>
    </row>
    <row r="43" spans="1:3" ht="15">
      <c r="A43" t="s">
        <v>46</v>
      </c>
      <c r="B43" s="158">
        <v>100</v>
      </c>
      <c r="C43" s="158">
        <v>90</v>
      </c>
    </row>
    <row r="44" spans="1:3" ht="15">
      <c r="A44" t="s">
        <v>39</v>
      </c>
      <c r="B44" s="158">
        <v>63</v>
      </c>
      <c r="C44" s="158">
        <v>81</v>
      </c>
    </row>
    <row r="45" spans="1:3" ht="15">
      <c r="A45" t="s">
        <v>50</v>
      </c>
      <c r="B45" s="158">
        <v>69</v>
      </c>
      <c r="C45" s="158">
        <v>77</v>
      </c>
    </row>
    <row r="46" spans="1:3" ht="15">
      <c r="A46" t="s">
        <v>45</v>
      </c>
      <c r="B46" s="158">
        <v>81</v>
      </c>
      <c r="C46" s="158">
        <v>73</v>
      </c>
    </row>
    <row r="47" spans="1:3" ht="15">
      <c r="A47" t="s">
        <v>48</v>
      </c>
      <c r="B47" s="158">
        <v>90</v>
      </c>
      <c r="C47" s="158">
        <v>66</v>
      </c>
    </row>
    <row r="48" spans="1:3" ht="15">
      <c r="A48" t="s">
        <v>40</v>
      </c>
      <c r="B48" s="158">
        <v>75</v>
      </c>
      <c r="C48" s="158">
        <v>66</v>
      </c>
    </row>
    <row r="49" spans="1:4" ht="15">
      <c r="A49" t="s">
        <v>49</v>
      </c>
      <c r="B49" s="158">
        <v>51</v>
      </c>
      <c r="C49" s="158">
        <v>66</v>
      </c>
    </row>
    <row r="50" spans="1:4" ht="15">
      <c r="A50" t="s">
        <v>41</v>
      </c>
      <c r="B50" s="158">
        <v>60</v>
      </c>
      <c r="C50" s="158">
        <v>60</v>
      </c>
    </row>
    <row r="51" spans="1:4" ht="15">
      <c r="A51" t="s">
        <v>53</v>
      </c>
      <c r="B51" s="158">
        <v>56</v>
      </c>
      <c r="C51" s="158">
        <v>57</v>
      </c>
    </row>
    <row r="52" spans="1:4" ht="15">
      <c r="A52" t="s">
        <v>51</v>
      </c>
      <c r="B52" s="158">
        <v>66</v>
      </c>
      <c r="C52" s="158">
        <v>54</v>
      </c>
    </row>
    <row r="53" spans="1:4" ht="15">
      <c r="A53" t="s">
        <v>47</v>
      </c>
      <c r="B53" s="158">
        <v>48</v>
      </c>
      <c r="C53" s="158">
        <v>51</v>
      </c>
    </row>
    <row r="54" spans="1:4" ht="15">
      <c r="A54" t="s">
        <v>56</v>
      </c>
      <c r="B54" s="158">
        <v>56</v>
      </c>
      <c r="C54" s="158">
        <v>48</v>
      </c>
    </row>
    <row r="55" spans="1:4" ht="15">
      <c r="A55" t="s">
        <v>55</v>
      </c>
      <c r="B55" s="158">
        <v>46</v>
      </c>
      <c r="C55" s="158">
        <v>46</v>
      </c>
    </row>
    <row r="56" spans="1:4" ht="15">
      <c r="A56" t="s">
        <v>54</v>
      </c>
      <c r="B56" s="158">
        <v>44</v>
      </c>
      <c r="C56" s="158">
        <v>44</v>
      </c>
    </row>
    <row r="59" spans="1:4" ht="18">
      <c r="A59" s="159"/>
      <c r="B59" s="152" t="s">
        <v>147</v>
      </c>
      <c r="C59" s="160"/>
      <c r="D59" s="152" t="s">
        <v>146</v>
      </c>
    </row>
    <row r="60" spans="1:4" ht="15.75" thickBot="1">
      <c r="A60" s="161" t="s">
        <v>84</v>
      </c>
      <c r="B60" s="156">
        <v>150</v>
      </c>
      <c r="C60" s="161" t="s">
        <v>85</v>
      </c>
      <c r="D60" s="156">
        <v>150</v>
      </c>
    </row>
    <row r="61" spans="1:4" ht="15.75" thickBot="1">
      <c r="A61" s="161" t="s">
        <v>88</v>
      </c>
      <c r="B61" s="156">
        <v>135</v>
      </c>
      <c r="C61" s="161" t="s">
        <v>87</v>
      </c>
      <c r="D61" s="156">
        <v>135</v>
      </c>
    </row>
    <row r="62" spans="1:4" ht="15.75" thickBot="1">
      <c r="A62" s="161" t="s">
        <v>89</v>
      </c>
      <c r="B62" s="156">
        <v>122</v>
      </c>
      <c r="C62" s="161" t="s">
        <v>90</v>
      </c>
      <c r="D62" s="156">
        <v>122</v>
      </c>
    </row>
    <row r="63" spans="1:4" ht="15.75" thickBot="1">
      <c r="A63" s="161" t="s">
        <v>91</v>
      </c>
      <c r="B63" s="156">
        <v>113</v>
      </c>
      <c r="C63" s="161" t="s">
        <v>91</v>
      </c>
      <c r="D63" s="156">
        <v>110</v>
      </c>
    </row>
    <row r="64" spans="1:4" ht="15.75" thickBot="1">
      <c r="A64" s="161" t="s">
        <v>90</v>
      </c>
      <c r="B64" s="156">
        <v>113</v>
      </c>
      <c r="C64" s="161" t="s">
        <v>92</v>
      </c>
      <c r="D64" s="156">
        <v>110</v>
      </c>
    </row>
    <row r="65" spans="1:4" ht="15.75" thickBot="1">
      <c r="A65" s="161" t="s">
        <v>87</v>
      </c>
      <c r="B65" s="156">
        <v>104</v>
      </c>
      <c r="C65" s="161" t="s">
        <v>93</v>
      </c>
      <c r="D65" s="156">
        <v>110</v>
      </c>
    </row>
    <row r="66" spans="1:4" ht="15.75" thickBot="1">
      <c r="A66" s="169" t="s">
        <v>94</v>
      </c>
      <c r="B66" s="156">
        <v>99</v>
      </c>
      <c r="C66" s="161" t="s">
        <v>95</v>
      </c>
      <c r="D66" s="156">
        <v>97</v>
      </c>
    </row>
    <row r="67" spans="1:4" ht="15.75" thickBot="1">
      <c r="A67" s="161" t="s">
        <v>96</v>
      </c>
      <c r="B67" s="156">
        <v>95</v>
      </c>
      <c r="C67" s="161" t="s">
        <v>89</v>
      </c>
      <c r="D67" s="156">
        <v>97</v>
      </c>
    </row>
    <row r="68" spans="1:4" ht="15.75" thickBot="1">
      <c r="A68" s="161" t="s">
        <v>97</v>
      </c>
      <c r="B68" s="156">
        <v>90</v>
      </c>
      <c r="C68" s="161" t="s">
        <v>97</v>
      </c>
      <c r="D68" s="156">
        <v>90</v>
      </c>
    </row>
    <row r="69" spans="1:4" ht="15.75" thickBot="1">
      <c r="A69" s="161" t="s">
        <v>98</v>
      </c>
      <c r="B69" s="156">
        <v>86</v>
      </c>
      <c r="C69" s="169" t="s">
        <v>94</v>
      </c>
      <c r="D69" s="156">
        <v>84</v>
      </c>
    </row>
    <row r="70" spans="1:4" ht="15.75" thickBot="1">
      <c r="A70" s="161" t="s">
        <v>99</v>
      </c>
      <c r="B70" s="156">
        <v>81</v>
      </c>
      <c r="C70" s="161" t="s">
        <v>100</v>
      </c>
      <c r="D70" s="156">
        <v>84</v>
      </c>
    </row>
    <row r="71" spans="1:4" ht="15.75" thickBot="1">
      <c r="A71" s="161" t="s">
        <v>101</v>
      </c>
      <c r="B71" s="156">
        <v>77</v>
      </c>
      <c r="C71" s="161" t="s">
        <v>84</v>
      </c>
      <c r="D71" s="156">
        <v>75</v>
      </c>
    </row>
    <row r="72" spans="1:4" ht="15.75" thickBot="1">
      <c r="A72" s="161" t="s">
        <v>102</v>
      </c>
      <c r="B72" s="156">
        <v>72</v>
      </c>
      <c r="C72" s="173" t="s">
        <v>103</v>
      </c>
      <c r="D72" s="156">
        <v>75</v>
      </c>
    </row>
    <row r="73" spans="1:4" ht="15.75" thickBot="1">
      <c r="A73" s="161" t="s">
        <v>95</v>
      </c>
      <c r="B73" s="156">
        <v>68</v>
      </c>
      <c r="C73" s="161" t="s">
        <v>104</v>
      </c>
      <c r="D73" s="156">
        <v>68</v>
      </c>
    </row>
    <row r="74" spans="1:4" ht="15.75" thickBot="1">
      <c r="A74" s="161" t="s">
        <v>100</v>
      </c>
      <c r="B74" s="156">
        <v>68</v>
      </c>
      <c r="C74" s="161" t="s">
        <v>105</v>
      </c>
      <c r="D74" s="156">
        <v>68</v>
      </c>
    </row>
    <row r="75" spans="1:4" ht="15.75" thickBot="1">
      <c r="A75" s="161" t="s">
        <v>106</v>
      </c>
      <c r="B75" s="156">
        <v>63</v>
      </c>
      <c r="C75" s="161" t="s">
        <v>107</v>
      </c>
      <c r="D75" s="156">
        <v>62</v>
      </c>
    </row>
    <row r="76" spans="1:4" ht="15.75" thickBot="1">
      <c r="A76" s="161" t="s">
        <v>93</v>
      </c>
      <c r="B76" s="156">
        <v>60</v>
      </c>
      <c r="C76" s="161" t="s">
        <v>102</v>
      </c>
      <c r="D76" s="156">
        <v>62</v>
      </c>
    </row>
    <row r="77" spans="1:4" ht="15.75" thickBot="1">
      <c r="A77" s="161" t="s">
        <v>105</v>
      </c>
      <c r="B77" s="156">
        <v>57</v>
      </c>
      <c r="C77" s="161" t="s">
        <v>98</v>
      </c>
      <c r="D77" s="156">
        <v>56</v>
      </c>
    </row>
    <row r="78" spans="1:4" ht="15.75" thickBot="1">
      <c r="A78" s="161" t="s">
        <v>85</v>
      </c>
      <c r="B78" s="156">
        <v>53</v>
      </c>
      <c r="C78" s="161" t="s">
        <v>108</v>
      </c>
      <c r="D78" s="156">
        <v>56</v>
      </c>
    </row>
    <row r="79" spans="1:4" ht="15.75" thickBot="1">
      <c r="A79" s="161" t="s">
        <v>109</v>
      </c>
      <c r="B79" s="156">
        <v>53</v>
      </c>
      <c r="C79" s="161" t="s">
        <v>99</v>
      </c>
      <c r="D79" s="156">
        <v>51</v>
      </c>
    </row>
    <row r="80" spans="1:4" ht="15.75" thickBot="1">
      <c r="A80" s="161" t="s">
        <v>108</v>
      </c>
      <c r="B80" s="156">
        <v>48</v>
      </c>
      <c r="C80" s="161" t="s">
        <v>106</v>
      </c>
      <c r="D80" s="156">
        <v>48</v>
      </c>
    </row>
    <row r="81" spans="1:4" ht="15.75" thickBot="1">
      <c r="A81" s="161" t="s">
        <v>92</v>
      </c>
      <c r="B81" s="156">
        <v>47</v>
      </c>
      <c r="C81" s="161" t="s">
        <v>110</v>
      </c>
      <c r="D81" s="156">
        <v>46</v>
      </c>
    </row>
    <row r="82" spans="1:4" ht="15.75" thickBot="1">
      <c r="A82" s="173" t="s">
        <v>103</v>
      </c>
      <c r="B82" s="156">
        <v>43</v>
      </c>
      <c r="C82" s="161" t="s">
        <v>101</v>
      </c>
      <c r="D82" s="156">
        <v>46</v>
      </c>
    </row>
    <row r="83" spans="1:4" ht="15.75" thickBot="1">
      <c r="A83" s="161" t="s">
        <v>107</v>
      </c>
      <c r="B83" s="156">
        <v>43</v>
      </c>
      <c r="C83" s="161" t="s">
        <v>111</v>
      </c>
      <c r="D83" s="156">
        <v>42</v>
      </c>
    </row>
    <row r="84" spans="1:4" ht="15.75" thickBot="1">
      <c r="A84" s="161" t="s">
        <v>104</v>
      </c>
      <c r="B84" s="156">
        <v>37</v>
      </c>
      <c r="C84" s="161" t="s">
        <v>88</v>
      </c>
      <c r="D84" s="156">
        <v>39</v>
      </c>
    </row>
    <row r="85" spans="1:4" ht="15.75" thickBot="1">
      <c r="A85" s="161" t="s">
        <v>112</v>
      </c>
      <c r="B85" s="156">
        <v>37</v>
      </c>
      <c r="C85" s="161" t="s">
        <v>96</v>
      </c>
      <c r="D85" s="156">
        <v>38</v>
      </c>
    </row>
    <row r="86" spans="1:4" ht="15.75" thickBot="1">
      <c r="A86" s="161" t="s">
        <v>111</v>
      </c>
      <c r="B86" s="156">
        <v>37</v>
      </c>
      <c r="C86" s="161" t="s">
        <v>109</v>
      </c>
      <c r="D86" s="156">
        <v>36</v>
      </c>
    </row>
    <row r="87" spans="1:4" ht="15.75" thickBot="1">
      <c r="A87" s="161" t="s">
        <v>110</v>
      </c>
      <c r="B87" s="156">
        <v>37</v>
      </c>
      <c r="C87" s="161" t="s">
        <v>113</v>
      </c>
      <c r="D87" s="156">
        <v>33</v>
      </c>
    </row>
    <row r="88" spans="1:4" ht="15.75" thickBot="1">
      <c r="A88" s="161" t="s">
        <v>113</v>
      </c>
      <c r="B88" s="156">
        <v>32</v>
      </c>
      <c r="C88" s="161" t="s">
        <v>114</v>
      </c>
      <c r="D88" s="156">
        <v>31</v>
      </c>
    </row>
    <row r="89" spans="1:4" ht="15.75" thickBot="1">
      <c r="A89" s="161" t="s">
        <v>115</v>
      </c>
      <c r="B89" s="156">
        <v>30</v>
      </c>
      <c r="C89" s="161" t="s">
        <v>112</v>
      </c>
      <c r="D89" s="156">
        <v>31</v>
      </c>
    </row>
    <row r="90" spans="1:4" ht="15.75" thickBot="1">
      <c r="A90" s="161" t="s">
        <v>114</v>
      </c>
      <c r="B90" s="156">
        <v>29</v>
      </c>
      <c r="C90" s="161" t="s">
        <v>115</v>
      </c>
      <c r="D90" s="156">
        <v>29</v>
      </c>
    </row>
    <row r="91" spans="1:4" ht="15.75" thickBot="1">
      <c r="A91" s="161" t="s">
        <v>116</v>
      </c>
      <c r="B91" s="156">
        <v>27</v>
      </c>
      <c r="C91" s="161" t="s">
        <v>116</v>
      </c>
      <c r="D91" s="156">
        <v>27</v>
      </c>
    </row>
    <row r="92" spans="1:4" ht="15">
      <c r="A92" s="15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workbookViewId="0">
      <selection activeCell="H12" sqref="H12"/>
    </sheetView>
  </sheetViews>
  <sheetFormatPr defaultRowHeight="15.75"/>
  <cols>
    <col min="2" max="2" width="24.875" style="182" customWidth="1"/>
    <col min="3" max="6" width="20.625" style="189" customWidth="1"/>
    <col min="7" max="8" width="20.625" customWidth="1"/>
  </cols>
  <sheetData>
    <row r="2" spans="1:8">
      <c r="A2" s="152" t="s">
        <v>145</v>
      </c>
      <c r="B2" s="186" t="s">
        <v>44</v>
      </c>
      <c r="C2" s="185" t="s">
        <v>139</v>
      </c>
      <c r="D2" s="186" t="s">
        <v>140</v>
      </c>
      <c r="E2" s="186" t="s">
        <v>141</v>
      </c>
      <c r="F2" s="186" t="s">
        <v>142</v>
      </c>
      <c r="G2" s="188" t="s">
        <v>143</v>
      </c>
      <c r="H2" s="188" t="s">
        <v>144</v>
      </c>
    </row>
    <row r="3" spans="1:8">
      <c r="A3" s="152">
        <v>1</v>
      </c>
      <c r="B3" s="186" t="s">
        <v>60</v>
      </c>
      <c r="C3" s="183">
        <v>100</v>
      </c>
      <c r="D3" s="186">
        <v>100</v>
      </c>
      <c r="E3" s="186"/>
      <c r="F3" s="186">
        <v>150</v>
      </c>
      <c r="G3" s="190"/>
      <c r="H3" s="190">
        <f>SUM(C3:F3)</f>
        <v>350</v>
      </c>
    </row>
    <row r="4" spans="1:8">
      <c r="A4" s="152">
        <v>2</v>
      </c>
      <c r="B4" s="186" t="s">
        <v>46</v>
      </c>
      <c r="C4" s="183">
        <v>66</v>
      </c>
      <c r="D4" s="186">
        <v>51</v>
      </c>
      <c r="E4" s="186">
        <v>100</v>
      </c>
      <c r="F4" s="186">
        <v>122</v>
      </c>
      <c r="G4" s="190"/>
      <c r="H4" s="190">
        <f>SUM(E4:F4,C4)</f>
        <v>288</v>
      </c>
    </row>
    <row r="5" spans="1:8">
      <c r="A5" s="152">
        <v>3</v>
      </c>
      <c r="B5" s="186" t="s">
        <v>48</v>
      </c>
      <c r="C5" s="183">
        <v>90</v>
      </c>
      <c r="D5" s="186">
        <v>81</v>
      </c>
      <c r="E5" s="186">
        <v>90</v>
      </c>
      <c r="F5" s="186"/>
      <c r="G5" s="190"/>
      <c r="H5" s="190">
        <f>SUM(C5:E5)</f>
        <v>261</v>
      </c>
    </row>
    <row r="6" spans="1:8">
      <c r="A6" s="152">
        <v>4</v>
      </c>
      <c r="B6" s="186" t="s">
        <v>61</v>
      </c>
      <c r="C6" s="183">
        <v>69</v>
      </c>
      <c r="D6" s="186">
        <v>90</v>
      </c>
      <c r="E6" s="186"/>
      <c r="F6" s="184">
        <v>86</v>
      </c>
      <c r="G6" s="190"/>
      <c r="H6" s="190">
        <f>SUM(C6:F6)</f>
        <v>245</v>
      </c>
    </row>
    <row r="7" spans="1:8">
      <c r="A7" s="152">
        <v>5</v>
      </c>
      <c r="B7" s="186" t="s">
        <v>40</v>
      </c>
      <c r="C7" s="183">
        <v>57</v>
      </c>
      <c r="D7" s="186">
        <v>71</v>
      </c>
      <c r="E7" s="186">
        <v>75</v>
      </c>
      <c r="F7" s="184">
        <v>68</v>
      </c>
      <c r="G7" s="190"/>
      <c r="H7" s="190">
        <f>SUM(D7:F7)</f>
        <v>214</v>
      </c>
    </row>
    <row r="8" spans="1:8">
      <c r="A8" s="152">
        <v>6</v>
      </c>
      <c r="B8" s="186" t="s">
        <v>67</v>
      </c>
      <c r="C8" s="183">
        <v>51</v>
      </c>
      <c r="D8" s="186">
        <v>60</v>
      </c>
      <c r="E8" s="186"/>
      <c r="F8" s="184">
        <v>90</v>
      </c>
      <c r="G8" s="190"/>
      <c r="H8" s="190">
        <f>SUM(C8:F8)</f>
        <v>201</v>
      </c>
    </row>
    <row r="9" spans="1:8">
      <c r="A9" s="152">
        <v>7</v>
      </c>
      <c r="B9" s="186" t="s">
        <v>66</v>
      </c>
      <c r="C9" s="186">
        <v>46</v>
      </c>
      <c r="D9" s="183">
        <v>63</v>
      </c>
      <c r="E9" s="186">
        <v>81</v>
      </c>
      <c r="F9" s="186"/>
      <c r="G9" s="190"/>
      <c r="H9" s="190">
        <f>SUM(C9:F9)</f>
        <v>190</v>
      </c>
    </row>
    <row r="10" spans="1:8">
      <c r="A10" s="152">
        <v>8</v>
      </c>
      <c r="B10" s="186" t="s">
        <v>63</v>
      </c>
      <c r="C10" s="186"/>
      <c r="D10" s="183">
        <v>77</v>
      </c>
      <c r="E10" s="186"/>
      <c r="F10" s="186">
        <v>113</v>
      </c>
      <c r="G10" s="190"/>
      <c r="H10" s="190">
        <f>SUM(C10:F10)</f>
        <v>190</v>
      </c>
    </row>
    <row r="11" spans="1:8">
      <c r="A11" s="152">
        <v>9</v>
      </c>
      <c r="B11" s="186" t="s">
        <v>65</v>
      </c>
      <c r="C11" s="183">
        <v>60</v>
      </c>
      <c r="D11" s="186">
        <v>66</v>
      </c>
      <c r="E11" s="186"/>
      <c r="F11" s="186">
        <v>57</v>
      </c>
      <c r="G11" s="190"/>
      <c r="H11" s="190">
        <f>SUM(C11:F11)</f>
        <v>183</v>
      </c>
    </row>
    <row r="12" spans="1:8">
      <c r="A12" s="152">
        <v>10</v>
      </c>
      <c r="B12" s="186" t="s">
        <v>74</v>
      </c>
      <c r="C12" s="183">
        <v>63</v>
      </c>
      <c r="D12" s="186"/>
      <c r="E12" s="186"/>
      <c r="F12" s="184">
        <v>113</v>
      </c>
      <c r="G12" s="190"/>
      <c r="H12" s="190">
        <f>SUM(C12:F12)</f>
        <v>176</v>
      </c>
    </row>
    <row r="13" spans="1:8">
      <c r="A13" s="152">
        <v>11</v>
      </c>
      <c r="B13" s="186" t="s">
        <v>39</v>
      </c>
      <c r="C13" s="186"/>
      <c r="D13" s="183">
        <v>48</v>
      </c>
      <c r="E13" s="186">
        <v>63</v>
      </c>
      <c r="F13" s="186">
        <v>60</v>
      </c>
      <c r="G13" s="190"/>
      <c r="H13" s="190">
        <f>SUM(C13:F13)</f>
        <v>171</v>
      </c>
    </row>
    <row r="14" spans="1:8">
      <c r="A14" s="152">
        <v>12</v>
      </c>
      <c r="B14" s="186" t="s">
        <v>41</v>
      </c>
      <c r="C14" s="186"/>
      <c r="D14" s="183">
        <v>46</v>
      </c>
      <c r="E14" s="186">
        <v>60</v>
      </c>
      <c r="F14" s="186">
        <v>63</v>
      </c>
      <c r="G14" s="190"/>
      <c r="H14" s="190">
        <f>SUM(C14:F14)</f>
        <v>169</v>
      </c>
    </row>
    <row r="15" spans="1:8">
      <c r="A15" s="152">
        <v>13</v>
      </c>
      <c r="B15" s="186" t="s">
        <v>68</v>
      </c>
      <c r="C15" s="186"/>
      <c r="D15" s="183">
        <v>56</v>
      </c>
      <c r="E15" s="186"/>
      <c r="F15" s="186">
        <v>104</v>
      </c>
      <c r="G15" s="190"/>
      <c r="H15" s="190">
        <f>SUM(C15:F15)</f>
        <v>160</v>
      </c>
    </row>
    <row r="16" spans="1:8">
      <c r="A16" s="152">
        <v>14</v>
      </c>
      <c r="B16" s="186" t="s">
        <v>72</v>
      </c>
      <c r="C16" s="183">
        <v>77</v>
      </c>
      <c r="D16" s="186"/>
      <c r="E16" s="186"/>
      <c r="F16" s="186">
        <v>81</v>
      </c>
      <c r="G16" s="190"/>
      <c r="H16" s="190">
        <f>SUM(C16:F16)</f>
        <v>158</v>
      </c>
    </row>
    <row r="17" spans="1:8">
      <c r="A17" s="152">
        <v>15</v>
      </c>
      <c r="B17" s="186" t="s">
        <v>50</v>
      </c>
      <c r="C17" s="186"/>
      <c r="D17" s="186"/>
      <c r="E17" s="183">
        <v>69</v>
      </c>
      <c r="F17" s="186">
        <v>72</v>
      </c>
      <c r="G17" s="190"/>
      <c r="H17" s="190">
        <f>SUM(C17:F17)</f>
        <v>141</v>
      </c>
    </row>
    <row r="18" spans="1:8">
      <c r="A18" s="152">
        <v>16</v>
      </c>
      <c r="B18" s="187" t="s">
        <v>120</v>
      </c>
      <c r="C18" s="187"/>
      <c r="D18" s="187"/>
      <c r="E18" s="187"/>
      <c r="F18" s="183">
        <v>135</v>
      </c>
      <c r="G18" s="190"/>
      <c r="H18" s="190">
        <f>SUM(C18:F18)</f>
        <v>135</v>
      </c>
    </row>
    <row r="19" spans="1:8">
      <c r="A19" s="152">
        <v>17</v>
      </c>
      <c r="B19" s="187" t="s">
        <v>121</v>
      </c>
      <c r="C19" s="187"/>
      <c r="D19" s="187"/>
      <c r="E19" s="187"/>
      <c r="F19" s="183">
        <v>99</v>
      </c>
      <c r="G19" s="190"/>
      <c r="H19" s="190">
        <f>SUM(C19:F19)</f>
        <v>99</v>
      </c>
    </row>
    <row r="20" spans="1:8">
      <c r="A20" s="152">
        <v>18</v>
      </c>
      <c r="B20" s="186" t="s">
        <v>70</v>
      </c>
      <c r="C20" s="186"/>
      <c r="D20" s="186">
        <v>44</v>
      </c>
      <c r="E20" s="183">
        <v>51</v>
      </c>
      <c r="F20" s="186"/>
      <c r="G20" s="190"/>
      <c r="H20" s="190">
        <f>SUM(C20:F20)</f>
        <v>95</v>
      </c>
    </row>
    <row r="21" spans="1:8">
      <c r="A21" s="152">
        <v>19</v>
      </c>
      <c r="B21" s="187" t="s">
        <v>122</v>
      </c>
      <c r="C21" s="187"/>
      <c r="D21" s="187"/>
      <c r="E21" s="187"/>
      <c r="F21" s="183">
        <v>95</v>
      </c>
      <c r="G21" s="190"/>
      <c r="H21" s="190">
        <f>SUM(C21:F21)</f>
        <v>95</v>
      </c>
    </row>
    <row r="22" spans="1:8">
      <c r="A22" s="152">
        <v>20</v>
      </c>
      <c r="B22" s="186" t="s">
        <v>71</v>
      </c>
      <c r="C22" s="183">
        <v>81</v>
      </c>
      <c r="D22" s="186"/>
      <c r="E22" s="186"/>
      <c r="F22" s="186"/>
      <c r="G22" s="190"/>
      <c r="H22" s="190">
        <f>SUM(C22:F22)</f>
        <v>81</v>
      </c>
    </row>
    <row r="23" spans="1:8">
      <c r="A23" s="152">
        <v>21</v>
      </c>
      <c r="B23" s="186" t="s">
        <v>47</v>
      </c>
      <c r="C23" s="183"/>
      <c r="D23" s="186"/>
      <c r="E23" s="188">
        <v>48</v>
      </c>
      <c r="F23" s="186">
        <v>29</v>
      </c>
      <c r="G23" s="190"/>
      <c r="H23" s="190">
        <f>SUM(C23:F23)</f>
        <v>77</v>
      </c>
    </row>
    <row r="24" spans="1:8">
      <c r="A24" s="152">
        <v>22</v>
      </c>
      <c r="B24" s="187" t="s">
        <v>124</v>
      </c>
      <c r="C24" s="187"/>
      <c r="D24" s="187"/>
      <c r="E24" s="187"/>
      <c r="F24" s="183">
        <v>77</v>
      </c>
      <c r="G24" s="190"/>
      <c r="H24" s="190">
        <f>SUM(C24:F24)</f>
        <v>77</v>
      </c>
    </row>
    <row r="25" spans="1:8">
      <c r="A25" s="152">
        <v>23</v>
      </c>
      <c r="B25" s="186" t="s">
        <v>52</v>
      </c>
      <c r="C25" s="186"/>
      <c r="D25" s="186"/>
      <c r="E25" s="183">
        <v>75</v>
      </c>
      <c r="F25" s="186"/>
      <c r="G25" s="190"/>
      <c r="H25" s="190">
        <f>SUM(C25:F25)</f>
        <v>75</v>
      </c>
    </row>
    <row r="26" spans="1:8">
      <c r="A26" s="152">
        <v>24</v>
      </c>
      <c r="B26" s="186" t="s">
        <v>73</v>
      </c>
      <c r="C26" s="183">
        <v>73</v>
      </c>
      <c r="D26" s="186"/>
      <c r="E26" s="186"/>
      <c r="F26" s="186"/>
      <c r="G26" s="190"/>
      <c r="H26" s="190">
        <f>SUM(C26:F26)</f>
        <v>73</v>
      </c>
    </row>
    <row r="27" spans="1:8">
      <c r="A27" s="152">
        <v>25</v>
      </c>
      <c r="B27" s="186" t="s">
        <v>64</v>
      </c>
      <c r="C27" s="186"/>
      <c r="D27" s="183">
        <v>71</v>
      </c>
      <c r="E27" s="186"/>
      <c r="F27" s="186"/>
      <c r="G27" s="190"/>
      <c r="H27" s="190">
        <f>SUM(C27:F27)</f>
        <v>71</v>
      </c>
    </row>
    <row r="28" spans="1:8">
      <c r="A28" s="152">
        <v>26</v>
      </c>
      <c r="B28" s="187" t="s">
        <v>125</v>
      </c>
      <c r="C28" s="187"/>
      <c r="D28" s="187"/>
      <c r="E28" s="187"/>
      <c r="F28" s="183">
        <v>68</v>
      </c>
      <c r="G28" s="190"/>
      <c r="H28" s="190">
        <f>SUM(C28:F28)</f>
        <v>68</v>
      </c>
    </row>
    <row r="29" spans="1:8">
      <c r="A29" s="152">
        <v>27</v>
      </c>
      <c r="B29" s="186" t="s">
        <v>51</v>
      </c>
      <c r="C29" s="186"/>
      <c r="D29" s="186"/>
      <c r="E29" s="183">
        <v>66</v>
      </c>
      <c r="F29" s="186"/>
      <c r="G29" s="190"/>
      <c r="H29" s="190">
        <f>SUM(C29:F29)</f>
        <v>66</v>
      </c>
    </row>
    <row r="30" spans="1:8">
      <c r="A30" s="152">
        <v>28</v>
      </c>
      <c r="B30" s="186" t="s">
        <v>53</v>
      </c>
      <c r="C30" s="186"/>
      <c r="D30" s="186"/>
      <c r="E30" s="183">
        <v>56</v>
      </c>
      <c r="F30" s="186"/>
      <c r="G30" s="190"/>
      <c r="H30" s="190">
        <f>SUM(C30:F30)</f>
        <v>56</v>
      </c>
    </row>
    <row r="31" spans="1:8">
      <c r="A31" s="152">
        <v>29</v>
      </c>
      <c r="B31" s="186" t="s">
        <v>69</v>
      </c>
      <c r="C31" s="186"/>
      <c r="D31" s="183">
        <v>56</v>
      </c>
      <c r="E31" s="186"/>
      <c r="F31" s="186"/>
      <c r="G31" s="190"/>
      <c r="H31" s="190">
        <f>SUM(C31:F31)</f>
        <v>56</v>
      </c>
    </row>
    <row r="32" spans="1:8">
      <c r="A32" s="152">
        <v>30</v>
      </c>
      <c r="B32" s="186" t="s">
        <v>56</v>
      </c>
      <c r="C32" s="186"/>
      <c r="D32" s="186"/>
      <c r="E32" s="183">
        <v>56</v>
      </c>
      <c r="F32" s="186"/>
      <c r="G32" s="190"/>
      <c r="H32" s="190">
        <f>SUM(C32:F32)</f>
        <v>56</v>
      </c>
    </row>
    <row r="33" spans="1:8">
      <c r="A33" s="152">
        <v>31</v>
      </c>
      <c r="B33" s="186" t="s">
        <v>75</v>
      </c>
      <c r="C33" s="183">
        <v>54</v>
      </c>
      <c r="D33" s="186"/>
      <c r="E33" s="186"/>
      <c r="F33" s="186"/>
      <c r="G33" s="190"/>
      <c r="H33" s="190">
        <f>SUM(C33:F33)</f>
        <v>54</v>
      </c>
    </row>
    <row r="34" spans="1:8">
      <c r="A34" s="152">
        <v>32</v>
      </c>
      <c r="B34" s="187" t="s">
        <v>127</v>
      </c>
      <c r="C34" s="187"/>
      <c r="D34" s="187"/>
      <c r="E34" s="187"/>
      <c r="F34" s="183">
        <v>53</v>
      </c>
      <c r="G34" s="190"/>
      <c r="H34" s="190">
        <f>SUM(C34:F34)</f>
        <v>53</v>
      </c>
    </row>
    <row r="35" spans="1:8">
      <c r="A35" s="152">
        <v>33</v>
      </c>
      <c r="B35" s="187" t="s">
        <v>126</v>
      </c>
      <c r="C35" s="187"/>
      <c r="D35" s="187"/>
      <c r="E35" s="187"/>
      <c r="F35" s="183">
        <v>53</v>
      </c>
      <c r="G35" s="190"/>
      <c r="H35" s="190">
        <f>SUM(C35:F35)</f>
        <v>53</v>
      </c>
    </row>
    <row r="36" spans="1:8">
      <c r="A36" s="152">
        <v>34</v>
      </c>
      <c r="B36" s="186" t="s">
        <v>76</v>
      </c>
      <c r="C36" s="183">
        <v>48</v>
      </c>
      <c r="D36" s="186"/>
      <c r="E36" s="186"/>
      <c r="F36" s="186"/>
      <c r="G36" s="190"/>
      <c r="H36" s="190">
        <f>SUM(C36:F36)</f>
        <v>48</v>
      </c>
    </row>
    <row r="37" spans="1:8">
      <c r="A37" s="152">
        <v>35</v>
      </c>
      <c r="B37" s="187" t="s">
        <v>128</v>
      </c>
      <c r="C37" s="187"/>
      <c r="D37" s="187"/>
      <c r="E37" s="187"/>
      <c r="F37" s="183">
        <v>48</v>
      </c>
      <c r="G37" s="190"/>
      <c r="H37" s="190">
        <f>SUM(C37:F37)</f>
        <v>48</v>
      </c>
    </row>
    <row r="38" spans="1:8">
      <c r="A38" s="152">
        <v>36</v>
      </c>
      <c r="B38" s="187" t="s">
        <v>129</v>
      </c>
      <c r="C38" s="187"/>
      <c r="D38" s="187"/>
      <c r="E38" s="187"/>
      <c r="F38" s="183">
        <v>47</v>
      </c>
      <c r="G38" s="190"/>
      <c r="H38" s="190">
        <f>SUM(C38:F38)</f>
        <v>47</v>
      </c>
    </row>
    <row r="39" spans="1:8">
      <c r="A39" s="152">
        <v>37</v>
      </c>
      <c r="B39" s="186" t="s">
        <v>55</v>
      </c>
      <c r="C39" s="186"/>
      <c r="D39" s="186"/>
      <c r="E39" s="183">
        <v>46</v>
      </c>
      <c r="F39" s="186"/>
      <c r="G39" s="190"/>
      <c r="H39" s="190">
        <f>SUM(C39:F39)</f>
        <v>46</v>
      </c>
    </row>
    <row r="40" spans="1:8">
      <c r="A40" s="152">
        <v>38</v>
      </c>
      <c r="B40" s="186" t="s">
        <v>54</v>
      </c>
      <c r="C40" s="186"/>
      <c r="D40" s="186"/>
      <c r="E40" s="183">
        <v>44</v>
      </c>
      <c r="F40" s="186"/>
      <c r="G40" s="190"/>
      <c r="H40" s="190">
        <f>SUM(C40:F40)</f>
        <v>44</v>
      </c>
    </row>
    <row r="41" spans="1:8">
      <c r="A41" s="152">
        <v>39</v>
      </c>
      <c r="B41" s="187" t="s">
        <v>131</v>
      </c>
      <c r="C41" s="187"/>
      <c r="D41" s="187"/>
      <c r="E41" s="187"/>
      <c r="F41" s="183">
        <v>43</v>
      </c>
      <c r="G41" s="190"/>
      <c r="H41" s="190">
        <f>SUM(C41:F41)</f>
        <v>43</v>
      </c>
    </row>
    <row r="42" spans="1:8">
      <c r="A42" s="152">
        <v>40</v>
      </c>
      <c r="B42" s="187" t="s">
        <v>130</v>
      </c>
      <c r="C42" s="187"/>
      <c r="D42" s="187"/>
      <c r="E42" s="187"/>
      <c r="F42" s="183">
        <v>43</v>
      </c>
      <c r="G42" s="190"/>
      <c r="H42" s="190">
        <f>SUM(C42:F42)</f>
        <v>43</v>
      </c>
    </row>
    <row r="43" spans="1:8">
      <c r="A43" s="152">
        <v>41</v>
      </c>
      <c r="B43" s="187" t="s">
        <v>134</v>
      </c>
      <c r="C43" s="187"/>
      <c r="D43" s="187"/>
      <c r="E43" s="187"/>
      <c r="F43" s="183">
        <v>37</v>
      </c>
      <c r="G43" s="190"/>
      <c r="H43" s="190">
        <f>SUM(C43:F43)</f>
        <v>37</v>
      </c>
    </row>
    <row r="44" spans="1:8">
      <c r="A44" s="152">
        <v>42</v>
      </c>
      <c r="B44" s="187" t="s">
        <v>135</v>
      </c>
      <c r="C44" s="187"/>
      <c r="D44" s="187"/>
      <c r="E44" s="187"/>
      <c r="F44" s="183">
        <v>37</v>
      </c>
      <c r="G44" s="190"/>
      <c r="H44" s="190">
        <f>SUM(C44:F44)</f>
        <v>37</v>
      </c>
    </row>
    <row r="45" spans="1:8">
      <c r="A45" s="152">
        <v>43</v>
      </c>
      <c r="B45" s="187" t="s">
        <v>132</v>
      </c>
      <c r="C45" s="187"/>
      <c r="D45" s="187"/>
      <c r="E45" s="187"/>
      <c r="F45" s="183">
        <v>37</v>
      </c>
      <c r="G45" s="190"/>
      <c r="H45" s="190">
        <f>SUM(C45:F45)</f>
        <v>37</v>
      </c>
    </row>
    <row r="46" spans="1:8">
      <c r="A46" s="152">
        <v>44</v>
      </c>
      <c r="B46" s="187" t="s">
        <v>133</v>
      </c>
      <c r="C46" s="187"/>
      <c r="D46" s="187"/>
      <c r="E46" s="187"/>
      <c r="F46" s="183">
        <v>37</v>
      </c>
      <c r="G46" s="190"/>
      <c r="H46" s="190">
        <f>SUM(C46:F46)</f>
        <v>37</v>
      </c>
    </row>
    <row r="47" spans="1:8">
      <c r="A47" s="152">
        <v>45</v>
      </c>
      <c r="B47" s="187" t="s">
        <v>136</v>
      </c>
      <c r="C47" s="187"/>
      <c r="D47" s="187"/>
      <c r="E47" s="187"/>
      <c r="F47" s="183">
        <v>32</v>
      </c>
      <c r="G47" s="190"/>
      <c r="H47" s="190">
        <f>SUM(C47:F47)</f>
        <v>32</v>
      </c>
    </row>
    <row r="48" spans="1:8">
      <c r="A48" s="152">
        <v>46</v>
      </c>
      <c r="B48" s="187" t="s">
        <v>137</v>
      </c>
      <c r="C48" s="187"/>
      <c r="D48" s="187"/>
      <c r="E48" s="187"/>
      <c r="F48" s="183">
        <v>30</v>
      </c>
      <c r="G48" s="190"/>
      <c r="H48" s="190">
        <f>SUM(C48:F48)</f>
        <v>30</v>
      </c>
    </row>
    <row r="49" spans="1:8">
      <c r="A49" s="152">
        <v>47</v>
      </c>
      <c r="B49" s="187" t="s">
        <v>138</v>
      </c>
      <c r="C49" s="187"/>
      <c r="D49" s="187"/>
      <c r="E49" s="187"/>
      <c r="F49" s="183">
        <v>27</v>
      </c>
      <c r="G49" s="190"/>
      <c r="H49" s="190">
        <f>SUM(C49:F49)</f>
        <v>27</v>
      </c>
    </row>
  </sheetData>
  <autoFilter ref="B2:H2">
    <sortState ref="B3:H49">
      <sortCondition descending="1" ref="H2"/>
    </sortState>
  </autoFilter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tabSelected="1" zoomScale="80" zoomScaleNormal="80" workbookViewId="0">
      <selection activeCell="Q19" sqref="Q19"/>
    </sheetView>
  </sheetViews>
  <sheetFormatPr defaultRowHeight="15.75"/>
  <cols>
    <col min="1" max="1" width="9.375" customWidth="1"/>
    <col min="2" max="2" width="22.125" style="182" customWidth="1"/>
    <col min="3" max="4" width="20.625" style="181" customWidth="1"/>
    <col min="5" max="5" width="21.25" style="181" bestFit="1" customWidth="1"/>
    <col min="6" max="6" width="20.625" style="181" customWidth="1"/>
    <col min="7" max="8" width="20.625" customWidth="1"/>
  </cols>
  <sheetData>
    <row r="2" spans="1:8">
      <c r="A2" s="151" t="s">
        <v>145</v>
      </c>
      <c r="B2" s="186" t="s">
        <v>42</v>
      </c>
      <c r="C2" s="185" t="s">
        <v>139</v>
      </c>
      <c r="D2" s="186" t="s">
        <v>140</v>
      </c>
      <c r="E2" s="186" t="s">
        <v>141</v>
      </c>
      <c r="F2" s="186" t="s">
        <v>142</v>
      </c>
      <c r="G2" s="188" t="s">
        <v>143</v>
      </c>
      <c r="H2" s="188" t="s">
        <v>144</v>
      </c>
    </row>
    <row r="3" spans="1:8">
      <c r="A3" s="152">
        <v>1</v>
      </c>
      <c r="B3" s="186" t="s">
        <v>40</v>
      </c>
      <c r="C3" s="183">
        <v>100</v>
      </c>
      <c r="D3" s="186">
        <v>100</v>
      </c>
      <c r="E3" s="186">
        <v>66</v>
      </c>
      <c r="F3" s="186">
        <v>84</v>
      </c>
      <c r="G3" s="151"/>
      <c r="H3" s="190">
        <f>SUM(F3,C3:D3)</f>
        <v>284</v>
      </c>
    </row>
    <row r="4" spans="1:8">
      <c r="A4" s="152">
        <v>3</v>
      </c>
      <c r="B4" s="186" t="s">
        <v>46</v>
      </c>
      <c r="C4" s="183">
        <v>65</v>
      </c>
      <c r="D4" s="186">
        <v>59</v>
      </c>
      <c r="E4" s="186">
        <v>90</v>
      </c>
      <c r="F4" s="186">
        <v>97</v>
      </c>
      <c r="G4" s="151"/>
      <c r="H4" s="190">
        <f>SUM(C4,E4:F4)</f>
        <v>252</v>
      </c>
    </row>
    <row r="5" spans="1:8">
      <c r="A5" s="152">
        <v>4</v>
      </c>
      <c r="B5" s="186" t="s">
        <v>39</v>
      </c>
      <c r="C5" s="186"/>
      <c r="D5" s="183">
        <v>53</v>
      </c>
      <c r="E5" s="186">
        <v>81</v>
      </c>
      <c r="F5" s="186">
        <v>110</v>
      </c>
      <c r="G5" s="151"/>
      <c r="H5" s="190">
        <f>SUM(C5:F5)</f>
        <v>244</v>
      </c>
    </row>
    <row r="6" spans="1:8">
      <c r="A6" s="152">
        <v>5</v>
      </c>
      <c r="B6" s="186" t="s">
        <v>60</v>
      </c>
      <c r="C6" s="183">
        <v>77</v>
      </c>
      <c r="D6" s="186">
        <v>73</v>
      </c>
      <c r="E6" s="186"/>
      <c r="F6" s="186">
        <v>75</v>
      </c>
      <c r="G6" s="151"/>
      <c r="H6" s="190">
        <f>SUM(C6:F6)</f>
        <v>225</v>
      </c>
    </row>
    <row r="7" spans="1:8">
      <c r="A7" s="152">
        <v>6</v>
      </c>
      <c r="B7" s="186" t="s">
        <v>65</v>
      </c>
      <c r="C7" s="183">
        <v>54</v>
      </c>
      <c r="D7" s="186">
        <v>90</v>
      </c>
      <c r="E7" s="186"/>
      <c r="F7" s="186">
        <v>68</v>
      </c>
      <c r="G7" s="151"/>
      <c r="H7" s="190">
        <f>SUM(C7:F7)</f>
        <v>212</v>
      </c>
    </row>
    <row r="8" spans="1:8">
      <c r="A8" s="152">
        <v>7</v>
      </c>
      <c r="B8" s="186" t="s">
        <v>123</v>
      </c>
      <c r="C8" s="183">
        <v>65</v>
      </c>
      <c r="D8" s="186">
        <v>81</v>
      </c>
      <c r="E8" s="186"/>
      <c r="F8" s="186">
        <v>56</v>
      </c>
      <c r="G8" s="151"/>
      <c r="H8" s="190">
        <f>SUM(C8:F8)</f>
        <v>202</v>
      </c>
    </row>
    <row r="9" spans="1:8">
      <c r="A9" s="152">
        <v>8</v>
      </c>
      <c r="B9" s="186" t="s">
        <v>67</v>
      </c>
      <c r="C9" s="183">
        <v>44</v>
      </c>
      <c r="D9" s="186">
        <v>65</v>
      </c>
      <c r="E9" s="186"/>
      <c r="F9" s="186">
        <v>90</v>
      </c>
      <c r="G9" s="151"/>
      <c r="H9" s="190">
        <f>SUM(C9:F9)</f>
        <v>199</v>
      </c>
    </row>
    <row r="10" spans="1:8">
      <c r="A10" s="152">
        <v>2</v>
      </c>
      <c r="B10" s="186" t="s">
        <v>48</v>
      </c>
      <c r="C10" s="183">
        <v>65</v>
      </c>
      <c r="D10" s="186">
        <v>65</v>
      </c>
      <c r="E10" s="186">
        <v>66</v>
      </c>
      <c r="F10" s="186"/>
      <c r="G10" s="151"/>
      <c r="H10" s="190">
        <f>SUM(C10:E10)</f>
        <v>196</v>
      </c>
    </row>
    <row r="11" spans="1:8">
      <c r="A11" s="152">
        <v>9</v>
      </c>
      <c r="B11" s="186" t="s">
        <v>68</v>
      </c>
      <c r="C11" s="186"/>
      <c r="D11" s="183">
        <v>53</v>
      </c>
      <c r="E11" s="186"/>
      <c r="F11" s="186">
        <v>135</v>
      </c>
      <c r="G11" s="151"/>
      <c r="H11" s="190">
        <f>SUM(C11:F11)</f>
        <v>188</v>
      </c>
    </row>
    <row r="12" spans="1:8">
      <c r="A12" s="152">
        <v>10</v>
      </c>
      <c r="B12" s="186" t="s">
        <v>63</v>
      </c>
      <c r="C12" s="186"/>
      <c r="D12" s="183">
        <v>77</v>
      </c>
      <c r="E12" s="186"/>
      <c r="F12" s="186">
        <v>110</v>
      </c>
      <c r="G12" s="151"/>
      <c r="H12" s="190">
        <f>SUM(C12:F12)</f>
        <v>187</v>
      </c>
    </row>
    <row r="13" spans="1:8">
      <c r="A13" s="152">
        <v>11</v>
      </c>
      <c r="B13" s="186" t="s">
        <v>74</v>
      </c>
      <c r="C13" s="183">
        <v>50</v>
      </c>
      <c r="D13" s="186"/>
      <c r="E13" s="186"/>
      <c r="F13" s="186">
        <v>122</v>
      </c>
      <c r="G13" s="151"/>
      <c r="H13" s="190">
        <f>SUM(C13:F13)</f>
        <v>172</v>
      </c>
    </row>
    <row r="14" spans="1:8">
      <c r="A14" s="152">
        <v>12</v>
      </c>
      <c r="B14" s="186" t="s">
        <v>47</v>
      </c>
      <c r="C14" s="183">
        <v>81</v>
      </c>
      <c r="D14" s="186"/>
      <c r="E14" s="186">
        <v>51</v>
      </c>
      <c r="F14" s="186">
        <v>31</v>
      </c>
      <c r="G14" s="151"/>
      <c r="H14" s="190">
        <f>SUM(C14:F14)</f>
        <v>163</v>
      </c>
    </row>
    <row r="15" spans="1:8">
      <c r="A15" s="152">
        <v>13</v>
      </c>
      <c r="B15" s="186" t="s">
        <v>70</v>
      </c>
      <c r="C15" s="186">
        <v>46</v>
      </c>
      <c r="D15" s="186">
        <v>46</v>
      </c>
      <c r="E15" s="183">
        <v>66</v>
      </c>
      <c r="F15" s="186"/>
      <c r="G15" s="151"/>
      <c r="H15" s="190">
        <f>SUM(C15:F15)</f>
        <v>158</v>
      </c>
    </row>
    <row r="16" spans="1:8">
      <c r="A16" s="152">
        <v>14</v>
      </c>
      <c r="B16" s="186" t="s">
        <v>41</v>
      </c>
      <c r="C16" s="186"/>
      <c r="D16" s="183">
        <v>44</v>
      </c>
      <c r="E16" s="186">
        <v>60</v>
      </c>
      <c r="F16" s="186">
        <v>48</v>
      </c>
      <c r="G16" s="151"/>
      <c r="H16" s="190">
        <f>SUM(C16:F16)</f>
        <v>152</v>
      </c>
    </row>
    <row r="17" spans="1:8">
      <c r="A17" s="152">
        <v>15</v>
      </c>
      <c r="B17" s="187" t="s">
        <v>126</v>
      </c>
      <c r="C17" s="187"/>
      <c r="D17" s="187"/>
      <c r="E17" s="187"/>
      <c r="F17" s="183">
        <v>150</v>
      </c>
      <c r="G17" s="151"/>
      <c r="H17" s="190">
        <f>SUM(C17:F17)</f>
        <v>150</v>
      </c>
    </row>
    <row r="18" spans="1:8">
      <c r="A18" s="152">
        <v>16</v>
      </c>
      <c r="B18" s="186" t="s">
        <v>72</v>
      </c>
      <c r="C18" s="183">
        <v>90</v>
      </c>
      <c r="D18" s="186"/>
      <c r="E18" s="186"/>
      <c r="F18" s="186">
        <v>51</v>
      </c>
      <c r="G18" s="151"/>
      <c r="H18" s="190">
        <f>SUM(C18:F18)</f>
        <v>141</v>
      </c>
    </row>
    <row r="19" spans="1:8">
      <c r="A19" s="152">
        <v>17</v>
      </c>
      <c r="B19" s="186" t="s">
        <v>50</v>
      </c>
      <c r="C19" s="186"/>
      <c r="D19" s="186"/>
      <c r="E19" s="183">
        <v>77</v>
      </c>
      <c r="F19" s="186">
        <v>62</v>
      </c>
      <c r="G19" s="151"/>
      <c r="H19" s="190">
        <f>SUM(C19:F19)</f>
        <v>139</v>
      </c>
    </row>
    <row r="20" spans="1:8">
      <c r="A20" s="152">
        <v>18</v>
      </c>
      <c r="B20" s="187" t="s">
        <v>129</v>
      </c>
      <c r="C20" s="187"/>
      <c r="D20" s="187"/>
      <c r="E20" s="187"/>
      <c r="F20" s="183">
        <v>105</v>
      </c>
      <c r="G20" s="151"/>
      <c r="H20" s="190">
        <f>SUM(C20:F20)</f>
        <v>105</v>
      </c>
    </row>
    <row r="21" spans="1:8">
      <c r="A21" s="152">
        <v>19</v>
      </c>
      <c r="B21" s="186" t="s">
        <v>77</v>
      </c>
      <c r="C21" s="186">
        <v>42</v>
      </c>
      <c r="D21" s="183">
        <v>59</v>
      </c>
      <c r="E21" s="186"/>
      <c r="F21" s="186"/>
      <c r="G21" s="151"/>
      <c r="H21" s="190">
        <f>SUM(C21:F21)</f>
        <v>101</v>
      </c>
    </row>
    <row r="22" spans="1:8">
      <c r="A22" s="152">
        <v>20</v>
      </c>
      <c r="B22" s="186" t="s">
        <v>52</v>
      </c>
      <c r="C22" s="186"/>
      <c r="D22" s="186"/>
      <c r="E22" s="183">
        <v>100</v>
      </c>
      <c r="F22" s="186"/>
      <c r="G22" s="151"/>
      <c r="H22" s="190">
        <f>SUM(C22:F22)</f>
        <v>100</v>
      </c>
    </row>
    <row r="23" spans="1:8">
      <c r="A23" s="152">
        <v>21</v>
      </c>
      <c r="B23" s="187" t="s">
        <v>125</v>
      </c>
      <c r="C23" s="187"/>
      <c r="D23" s="187"/>
      <c r="E23" s="187"/>
      <c r="F23" s="183">
        <v>97</v>
      </c>
      <c r="G23" s="151"/>
      <c r="H23" s="190">
        <f>SUM(C23:F23)</f>
        <v>97</v>
      </c>
    </row>
    <row r="24" spans="1:8">
      <c r="A24" s="152">
        <v>23</v>
      </c>
      <c r="B24" s="187" t="s">
        <v>121</v>
      </c>
      <c r="C24" s="187"/>
      <c r="D24" s="187"/>
      <c r="E24" s="187"/>
      <c r="F24" s="183">
        <v>84</v>
      </c>
      <c r="G24" s="151"/>
      <c r="H24" s="190">
        <f>SUM(C24:F24)</f>
        <v>84</v>
      </c>
    </row>
    <row r="25" spans="1:8">
      <c r="A25" s="152">
        <v>22</v>
      </c>
      <c r="B25" s="186" t="s">
        <v>54</v>
      </c>
      <c r="C25" s="183">
        <v>40</v>
      </c>
      <c r="D25" s="186"/>
      <c r="E25" s="186">
        <v>44</v>
      </c>
      <c r="F25" s="186"/>
      <c r="G25" s="151"/>
      <c r="H25" s="190">
        <f>SUM(C25:F25)</f>
        <v>84</v>
      </c>
    </row>
    <row r="26" spans="1:8">
      <c r="A26" s="152">
        <v>25</v>
      </c>
      <c r="B26" s="187" t="s">
        <v>130</v>
      </c>
      <c r="C26" s="187"/>
      <c r="D26" s="187"/>
      <c r="E26" s="187"/>
      <c r="F26" s="183">
        <v>75</v>
      </c>
      <c r="G26" s="151"/>
      <c r="H26" s="190">
        <f>SUM(C26:F26)</f>
        <v>75</v>
      </c>
    </row>
    <row r="27" spans="1:8">
      <c r="A27" s="152">
        <v>24</v>
      </c>
      <c r="B27" s="186" t="s">
        <v>71</v>
      </c>
      <c r="C27" s="183">
        <v>73</v>
      </c>
      <c r="D27" s="186"/>
      <c r="E27" s="186"/>
      <c r="F27" s="186"/>
      <c r="G27" s="151"/>
      <c r="H27" s="190">
        <f>SUM(C27:F27)</f>
        <v>73</v>
      </c>
    </row>
    <row r="28" spans="1:8">
      <c r="A28" s="152">
        <v>26</v>
      </c>
      <c r="B28" s="186" t="s">
        <v>69</v>
      </c>
      <c r="C28" s="186"/>
      <c r="D28" s="183">
        <v>69</v>
      </c>
      <c r="E28" s="186"/>
      <c r="F28" s="186"/>
      <c r="G28" s="151"/>
      <c r="H28" s="190">
        <f>SUM(C28:F28)</f>
        <v>69</v>
      </c>
    </row>
    <row r="29" spans="1:8">
      <c r="A29" s="152">
        <v>28</v>
      </c>
      <c r="B29" s="187" t="s">
        <v>132</v>
      </c>
      <c r="C29" s="187"/>
      <c r="D29" s="187"/>
      <c r="E29" s="187"/>
      <c r="F29" s="183">
        <v>68</v>
      </c>
      <c r="G29" s="151"/>
      <c r="H29" s="190">
        <f>SUM(C29:F29)</f>
        <v>68</v>
      </c>
    </row>
    <row r="30" spans="1:8">
      <c r="A30" s="152">
        <v>27</v>
      </c>
      <c r="B30" s="186" t="s">
        <v>76</v>
      </c>
      <c r="C30" s="183">
        <v>65</v>
      </c>
      <c r="D30" s="186"/>
      <c r="E30" s="186"/>
      <c r="F30" s="186"/>
      <c r="G30" s="151"/>
      <c r="H30" s="190">
        <f>SUM(C30:F30)</f>
        <v>65</v>
      </c>
    </row>
    <row r="31" spans="1:8">
      <c r="A31" s="152">
        <v>29</v>
      </c>
      <c r="B31" s="187" t="s">
        <v>131</v>
      </c>
      <c r="C31" s="187"/>
      <c r="D31" s="187"/>
      <c r="E31" s="187"/>
      <c r="F31" s="183">
        <v>62</v>
      </c>
      <c r="G31" s="151"/>
      <c r="H31" s="190">
        <f>SUM(C31:F31)</f>
        <v>62</v>
      </c>
    </row>
    <row r="32" spans="1:8">
      <c r="A32" s="152">
        <v>30</v>
      </c>
      <c r="B32" s="186" t="s">
        <v>53</v>
      </c>
      <c r="C32" s="186"/>
      <c r="D32" s="186"/>
      <c r="E32" s="183">
        <v>57</v>
      </c>
      <c r="F32" s="186"/>
      <c r="G32" s="151"/>
      <c r="H32" s="190">
        <f>SUM(C32:F32)</f>
        <v>57</v>
      </c>
    </row>
    <row r="33" spans="1:8">
      <c r="A33" s="152">
        <v>31</v>
      </c>
      <c r="B33" s="186" t="s">
        <v>73</v>
      </c>
      <c r="C33" s="183">
        <v>57</v>
      </c>
      <c r="D33" s="186"/>
      <c r="E33" s="186"/>
      <c r="F33" s="186"/>
      <c r="G33" s="151"/>
      <c r="H33" s="190">
        <f>SUM(C33:F33)</f>
        <v>57</v>
      </c>
    </row>
    <row r="34" spans="1:8">
      <c r="A34" s="152">
        <v>33</v>
      </c>
      <c r="B34" s="187" t="s">
        <v>128</v>
      </c>
      <c r="C34" s="187"/>
      <c r="D34" s="187"/>
      <c r="E34" s="187"/>
      <c r="F34" s="183">
        <v>56</v>
      </c>
      <c r="G34" s="151"/>
      <c r="H34" s="190">
        <f>SUM(C34:F34)</f>
        <v>56</v>
      </c>
    </row>
    <row r="35" spans="1:8">
      <c r="A35" s="152">
        <v>32</v>
      </c>
      <c r="B35" s="186" t="s">
        <v>51</v>
      </c>
      <c r="C35" s="186"/>
      <c r="D35" s="186"/>
      <c r="E35" s="183">
        <v>54</v>
      </c>
      <c r="F35" s="186"/>
      <c r="G35" s="151"/>
      <c r="H35" s="190">
        <f>SUM(C35:F35)</f>
        <v>54</v>
      </c>
    </row>
    <row r="36" spans="1:8">
      <c r="A36" s="152">
        <v>34</v>
      </c>
      <c r="B36" s="186" t="s">
        <v>75</v>
      </c>
      <c r="C36" s="183">
        <v>50</v>
      </c>
      <c r="D36" s="186"/>
      <c r="E36" s="186"/>
      <c r="F36" s="186"/>
      <c r="G36" s="151"/>
      <c r="H36" s="190">
        <f>SUM(C36:F36)</f>
        <v>50</v>
      </c>
    </row>
    <row r="37" spans="1:8">
      <c r="A37" s="152">
        <v>35</v>
      </c>
      <c r="B37" s="186" t="s">
        <v>64</v>
      </c>
      <c r="C37" s="186"/>
      <c r="D37" s="183">
        <v>48</v>
      </c>
      <c r="E37" s="186"/>
      <c r="F37" s="186"/>
      <c r="G37" s="151"/>
      <c r="H37" s="190">
        <f>SUM(C37:F37)</f>
        <v>48</v>
      </c>
    </row>
    <row r="38" spans="1:8">
      <c r="A38" s="152">
        <v>36</v>
      </c>
      <c r="B38" s="186" t="s">
        <v>56</v>
      </c>
      <c r="C38" s="186"/>
      <c r="D38" s="186"/>
      <c r="E38" s="183">
        <v>48</v>
      </c>
      <c r="F38" s="186"/>
      <c r="G38" s="151"/>
      <c r="H38" s="190">
        <f>SUM(C38:F38)</f>
        <v>48</v>
      </c>
    </row>
    <row r="39" spans="1:8">
      <c r="A39" s="152">
        <v>38</v>
      </c>
      <c r="B39" s="187" t="s">
        <v>135</v>
      </c>
      <c r="C39" s="187"/>
      <c r="D39" s="187"/>
      <c r="E39" s="187"/>
      <c r="F39" s="183">
        <v>46</v>
      </c>
      <c r="G39" s="151"/>
      <c r="H39" s="190">
        <f>SUM(C39:F39)</f>
        <v>46</v>
      </c>
    </row>
    <row r="40" spans="1:8">
      <c r="A40" s="152">
        <v>39</v>
      </c>
      <c r="B40" s="187" t="s">
        <v>124</v>
      </c>
      <c r="C40" s="187"/>
      <c r="D40" s="187"/>
      <c r="E40" s="187"/>
      <c r="F40" s="183">
        <v>46</v>
      </c>
      <c r="G40" s="151"/>
      <c r="H40" s="190">
        <f>SUM(C40:F40)</f>
        <v>46</v>
      </c>
    </row>
    <row r="41" spans="1:8">
      <c r="A41" s="152">
        <v>37</v>
      </c>
      <c r="B41" s="186" t="s">
        <v>55</v>
      </c>
      <c r="C41" s="186"/>
      <c r="D41" s="186"/>
      <c r="E41" s="183">
        <v>46</v>
      </c>
      <c r="F41" s="186"/>
      <c r="G41" s="151"/>
      <c r="H41" s="190">
        <f>SUM(C41:F41)</f>
        <v>46</v>
      </c>
    </row>
    <row r="42" spans="1:8">
      <c r="A42" s="152">
        <v>40</v>
      </c>
      <c r="B42" s="187" t="s">
        <v>134</v>
      </c>
      <c r="C42" s="187"/>
      <c r="D42" s="187"/>
      <c r="E42" s="187"/>
      <c r="F42" s="183">
        <v>42</v>
      </c>
      <c r="G42" s="151"/>
      <c r="H42" s="190">
        <f>SUM(C42:F42)</f>
        <v>42</v>
      </c>
    </row>
    <row r="43" spans="1:8">
      <c r="A43" s="152">
        <v>41</v>
      </c>
      <c r="B43" s="187" t="s">
        <v>120</v>
      </c>
      <c r="C43" s="187"/>
      <c r="D43" s="187"/>
      <c r="E43" s="187"/>
      <c r="F43" s="183">
        <v>38</v>
      </c>
      <c r="G43" s="151"/>
      <c r="H43" s="190">
        <f>SUM(C43:F43)</f>
        <v>38</v>
      </c>
    </row>
    <row r="44" spans="1:8">
      <c r="A44" s="152">
        <v>42</v>
      </c>
      <c r="B44" s="187" t="s">
        <v>122</v>
      </c>
      <c r="C44" s="187"/>
      <c r="D44" s="187"/>
      <c r="E44" s="187"/>
      <c r="F44" s="183">
        <v>38</v>
      </c>
      <c r="G44" s="151"/>
      <c r="H44" s="190">
        <f>SUM(C44:F44)</f>
        <v>38</v>
      </c>
    </row>
    <row r="45" spans="1:8">
      <c r="A45" s="152">
        <v>43</v>
      </c>
      <c r="B45" s="187" t="s">
        <v>127</v>
      </c>
      <c r="C45" s="187"/>
      <c r="D45" s="187"/>
      <c r="E45" s="187"/>
      <c r="F45" s="183">
        <v>33</v>
      </c>
      <c r="G45" s="151"/>
      <c r="H45" s="190">
        <f>SUM(C45:F45)</f>
        <v>33</v>
      </c>
    </row>
    <row r="46" spans="1:8">
      <c r="A46" s="152">
        <v>44</v>
      </c>
      <c r="B46" s="187" t="s">
        <v>136</v>
      </c>
      <c r="C46" s="187"/>
      <c r="D46" s="187"/>
      <c r="E46" s="187"/>
      <c r="F46" s="183">
        <v>33</v>
      </c>
      <c r="G46" s="151"/>
      <c r="H46" s="190">
        <f>SUM(C46:F46)</f>
        <v>33</v>
      </c>
    </row>
    <row r="47" spans="1:8">
      <c r="A47" s="152">
        <v>45</v>
      </c>
      <c r="B47" s="187" t="s">
        <v>133</v>
      </c>
      <c r="C47" s="187"/>
      <c r="D47" s="187"/>
      <c r="E47" s="187"/>
      <c r="F47" s="183">
        <v>31</v>
      </c>
      <c r="G47" s="151"/>
      <c r="H47" s="190">
        <f>SUM(C47:F47)</f>
        <v>31</v>
      </c>
    </row>
    <row r="48" spans="1:8">
      <c r="A48" s="152">
        <v>46</v>
      </c>
      <c r="B48" s="187" t="s">
        <v>137</v>
      </c>
      <c r="C48" s="187"/>
      <c r="D48" s="187"/>
      <c r="E48" s="187"/>
      <c r="F48" s="183">
        <v>29</v>
      </c>
      <c r="G48" s="151"/>
      <c r="H48" s="190">
        <f>SUM(C48:F48)</f>
        <v>29</v>
      </c>
    </row>
    <row r="49" spans="1:8">
      <c r="A49" s="152">
        <v>47</v>
      </c>
      <c r="B49" s="187" t="s">
        <v>138</v>
      </c>
      <c r="C49" s="187"/>
      <c r="D49" s="187"/>
      <c r="E49" s="187"/>
      <c r="F49" s="183">
        <v>27</v>
      </c>
      <c r="G49" s="151"/>
      <c r="H49" s="190">
        <f>SUM(C49:F49)</f>
        <v>27</v>
      </c>
    </row>
  </sheetData>
  <autoFilter ref="A2:H2">
    <sortState ref="A3:H49">
      <sortCondition descending="1" ref="H2"/>
    </sortState>
  </autoFilter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3"/>
  <sheetViews>
    <sheetView workbookViewId="0">
      <selection activeCell="C4" sqref="C4"/>
    </sheetView>
  </sheetViews>
  <sheetFormatPr defaultColWidth="9" defaultRowHeight="14.25"/>
  <cols>
    <col min="1" max="1" width="2.375" style="1" customWidth="1"/>
    <col min="2" max="2" width="5.75" style="1" customWidth="1"/>
    <col min="3" max="3" width="26.375" style="1" customWidth="1"/>
    <col min="4" max="4" width="4.5" style="1" customWidth="1"/>
    <col min="5" max="6" width="6.375" style="1" customWidth="1"/>
    <col min="7" max="7" width="8.5" style="1" customWidth="1"/>
    <col min="8" max="8" width="5.875" style="1" customWidth="1"/>
    <col min="9" max="9" width="7.125" style="1" customWidth="1"/>
    <col min="10" max="10" width="1" style="1" customWidth="1"/>
    <col min="11" max="19" width="5" style="1" customWidth="1"/>
    <col min="20" max="20" width="1" style="1" customWidth="1"/>
    <col min="21" max="21" width="5" style="1" customWidth="1"/>
    <col min="22" max="22" width="1" style="1" customWidth="1"/>
    <col min="23" max="31" width="5" style="1" customWidth="1"/>
    <col min="32" max="32" width="1" style="4" customWidth="1"/>
    <col min="33" max="33" width="5" style="1" customWidth="1"/>
    <col min="34" max="34" width="1" style="1" customWidth="1"/>
    <col min="35" max="35" width="6.25" style="1" customWidth="1"/>
    <col min="36" max="36" width="1" style="1" customWidth="1"/>
    <col min="37" max="16384" width="9" style="1"/>
  </cols>
  <sheetData>
    <row r="1" spans="2:37" ht="15">
      <c r="E1" s="2"/>
      <c r="F1" s="3"/>
      <c r="AJ1" s="4"/>
    </row>
    <row r="2" spans="2:37" ht="15">
      <c r="E2" s="3"/>
      <c r="F2" s="3"/>
      <c r="AJ2" s="4"/>
    </row>
    <row r="3" spans="2:37" ht="14.25" customHeight="1">
      <c r="C3" s="5" t="s">
        <v>18</v>
      </c>
      <c r="E3" s="3"/>
      <c r="F3" s="3"/>
      <c r="I3" s="6" t="s">
        <v>4</v>
      </c>
      <c r="J3" s="7"/>
      <c r="K3" s="8">
        <v>1</v>
      </c>
      <c r="L3" s="8">
        <v>2</v>
      </c>
      <c r="M3" s="8">
        <v>3</v>
      </c>
      <c r="N3" s="8">
        <v>4</v>
      </c>
      <c r="O3" s="8">
        <v>5</v>
      </c>
      <c r="P3" s="8">
        <v>6</v>
      </c>
      <c r="Q3" s="8">
        <v>7</v>
      </c>
      <c r="R3" s="8">
        <v>8</v>
      </c>
      <c r="S3" s="8">
        <v>9</v>
      </c>
      <c r="T3" s="9"/>
      <c r="U3" s="8" t="s">
        <v>0</v>
      </c>
      <c r="V3" s="9"/>
      <c r="W3" s="8">
        <v>10</v>
      </c>
      <c r="X3" s="8">
        <v>11</v>
      </c>
      <c r="Y3" s="8">
        <v>12</v>
      </c>
      <c r="Z3" s="8">
        <v>13</v>
      </c>
      <c r="AA3" s="8">
        <v>14</v>
      </c>
      <c r="AB3" s="8">
        <v>15</v>
      </c>
      <c r="AC3" s="8">
        <v>16</v>
      </c>
      <c r="AD3" s="8">
        <v>17</v>
      </c>
      <c r="AE3" s="8">
        <v>18</v>
      </c>
      <c r="AF3" s="10"/>
      <c r="AG3" s="8" t="s">
        <v>1</v>
      </c>
      <c r="AH3" s="9"/>
      <c r="AI3" s="11" t="s">
        <v>5</v>
      </c>
      <c r="AJ3" s="12"/>
    </row>
    <row r="4" spans="2:37" ht="15">
      <c r="C4" s="66"/>
      <c r="E4" s="3"/>
      <c r="F4" s="3"/>
      <c r="I4" s="13" t="s">
        <v>3</v>
      </c>
      <c r="J4" s="7"/>
      <c r="K4" s="14">
        <v>4</v>
      </c>
      <c r="L4" s="14">
        <v>4</v>
      </c>
      <c r="M4" s="14">
        <v>3</v>
      </c>
      <c r="N4" s="14">
        <v>5</v>
      </c>
      <c r="O4" s="14">
        <v>4</v>
      </c>
      <c r="P4" s="14">
        <v>4</v>
      </c>
      <c r="Q4" s="14">
        <v>5</v>
      </c>
      <c r="R4" s="14">
        <v>3</v>
      </c>
      <c r="S4" s="14">
        <v>5</v>
      </c>
      <c r="T4" s="15"/>
      <c r="U4" s="16">
        <f>SUM(K4:S4)</f>
        <v>37</v>
      </c>
      <c r="V4" s="17"/>
      <c r="W4" s="18">
        <v>4</v>
      </c>
      <c r="X4" s="18">
        <v>3</v>
      </c>
      <c r="Y4" s="18">
        <v>4</v>
      </c>
      <c r="Z4" s="18">
        <v>4</v>
      </c>
      <c r="AA4" s="18">
        <v>4</v>
      </c>
      <c r="AB4" s="18">
        <v>4</v>
      </c>
      <c r="AC4" s="18">
        <v>3</v>
      </c>
      <c r="AD4" s="18">
        <v>4</v>
      </c>
      <c r="AE4" s="18">
        <v>5</v>
      </c>
      <c r="AF4" s="19"/>
      <c r="AG4" s="20">
        <f>SUM(W4:AE4)</f>
        <v>35</v>
      </c>
      <c r="AH4" s="21"/>
      <c r="AI4" s="22">
        <f>AG4+U4</f>
        <v>72</v>
      </c>
      <c r="AJ4" s="23"/>
    </row>
    <row r="5" spans="2:37" ht="15">
      <c r="E5" s="3"/>
      <c r="F5" s="3"/>
      <c r="I5" s="7" t="s">
        <v>2</v>
      </c>
      <c r="J5" s="7"/>
      <c r="K5" s="24">
        <v>14</v>
      </c>
      <c r="L5" s="24">
        <v>8</v>
      </c>
      <c r="M5" s="24">
        <v>12</v>
      </c>
      <c r="N5" s="24">
        <v>6</v>
      </c>
      <c r="O5" s="24">
        <v>2</v>
      </c>
      <c r="P5" s="24">
        <v>16</v>
      </c>
      <c r="Q5" s="24">
        <v>4</v>
      </c>
      <c r="R5" s="24">
        <v>17</v>
      </c>
      <c r="S5" s="24">
        <v>10</v>
      </c>
      <c r="T5" s="24"/>
      <c r="U5" s="24"/>
      <c r="V5" s="21"/>
      <c r="W5" s="25">
        <v>1</v>
      </c>
      <c r="X5" s="25">
        <v>18</v>
      </c>
      <c r="Y5" s="25">
        <v>15</v>
      </c>
      <c r="Z5" s="25">
        <v>5</v>
      </c>
      <c r="AA5" s="25">
        <v>7</v>
      </c>
      <c r="AB5" s="25">
        <v>3</v>
      </c>
      <c r="AC5" s="25">
        <v>11</v>
      </c>
      <c r="AD5" s="25">
        <v>13</v>
      </c>
      <c r="AE5" s="25">
        <v>9</v>
      </c>
      <c r="AF5" s="26"/>
      <c r="AG5" s="27"/>
      <c r="AH5" s="27"/>
      <c r="AI5" s="27"/>
      <c r="AJ5" s="28"/>
    </row>
    <row r="6" spans="2:37" ht="15">
      <c r="E6" s="3"/>
      <c r="F6" s="3"/>
      <c r="AJ6" s="4"/>
    </row>
    <row r="7" spans="2:37" ht="15">
      <c r="E7" s="3"/>
      <c r="F7" s="3"/>
      <c r="AJ7" s="4"/>
    </row>
    <row r="8" spans="2:37" ht="15">
      <c r="E8" s="3"/>
      <c r="F8" s="3"/>
      <c r="AJ8" s="4"/>
    </row>
    <row r="9" spans="2:37" ht="17.25" customHeight="1" thickBot="1">
      <c r="E9" s="29"/>
      <c r="F9" s="29"/>
      <c r="AJ9" s="4"/>
    </row>
    <row r="10" spans="2:37" ht="30.75" customHeight="1">
      <c r="B10" s="30" t="s">
        <v>10</v>
      </c>
      <c r="C10" s="31" t="s">
        <v>9</v>
      </c>
      <c r="D10" s="31" t="s">
        <v>13</v>
      </c>
      <c r="E10" s="31" t="s">
        <v>11</v>
      </c>
      <c r="F10" s="31" t="s">
        <v>12</v>
      </c>
      <c r="G10" s="32" t="s">
        <v>6</v>
      </c>
      <c r="H10" s="33" t="s">
        <v>15</v>
      </c>
      <c r="I10" s="33" t="s">
        <v>7</v>
      </c>
      <c r="J10" s="34"/>
      <c r="K10" s="35">
        <v>1</v>
      </c>
      <c r="L10" s="35">
        <v>2</v>
      </c>
      <c r="M10" s="35">
        <v>3</v>
      </c>
      <c r="N10" s="35">
        <v>4</v>
      </c>
      <c r="O10" s="35">
        <v>5</v>
      </c>
      <c r="P10" s="35">
        <v>6</v>
      </c>
      <c r="Q10" s="35">
        <v>7</v>
      </c>
      <c r="R10" s="35">
        <v>8</v>
      </c>
      <c r="S10" s="35">
        <v>9</v>
      </c>
      <c r="T10" s="34"/>
      <c r="U10" s="35" t="s">
        <v>0</v>
      </c>
      <c r="V10" s="34"/>
      <c r="W10" s="35">
        <v>10</v>
      </c>
      <c r="X10" s="35">
        <v>11</v>
      </c>
      <c r="Y10" s="35">
        <v>12</v>
      </c>
      <c r="Z10" s="35">
        <v>13</v>
      </c>
      <c r="AA10" s="35">
        <v>14</v>
      </c>
      <c r="AB10" s="35">
        <v>15</v>
      </c>
      <c r="AC10" s="35">
        <v>16</v>
      </c>
      <c r="AD10" s="35">
        <v>17</v>
      </c>
      <c r="AE10" s="35">
        <v>18</v>
      </c>
      <c r="AF10" s="36"/>
      <c r="AG10" s="35" t="s">
        <v>1</v>
      </c>
      <c r="AH10" s="37"/>
      <c r="AI10" s="38" t="s">
        <v>5</v>
      </c>
      <c r="AJ10" s="39"/>
      <c r="AK10" s="40" t="s">
        <v>8</v>
      </c>
    </row>
    <row r="11" spans="2:37" ht="14.25" customHeight="1">
      <c r="B11" s="41">
        <f>B4+1</f>
        <v>1</v>
      </c>
      <c r="C11" s="67"/>
      <c r="D11" s="67"/>
      <c r="E11" s="42" t="str">
        <f>IF(D11="K",#REF!,IF(D11="M",#REF!,"Błąd!!!"))</f>
        <v>Błąd!!!</v>
      </c>
      <c r="F11" s="42" t="str">
        <f>IF(D11="K",#REF!,IF(D11="M",#REF!,"Błąd!!!"))</f>
        <v>Błąd!!!</v>
      </c>
      <c r="G11" s="67"/>
      <c r="H11" s="43" t="str">
        <f>IF(G11="","X",(IFERROR(ROUND((G11*F11/113)+E11-$AI$4,0),"X")))</f>
        <v>X</v>
      </c>
      <c r="I11" s="44" t="str">
        <f>IF(G11="","X",IFERROR(ROUND(H11*3/4,0),"X"))</f>
        <v>X</v>
      </c>
      <c r="J11" s="27"/>
      <c r="K11" s="68"/>
      <c r="L11" s="68"/>
      <c r="M11" s="68"/>
      <c r="N11" s="68"/>
      <c r="O11" s="68"/>
      <c r="P11" s="68"/>
      <c r="Q11" s="68"/>
      <c r="R11" s="68"/>
      <c r="S11" s="68"/>
      <c r="T11" s="27"/>
      <c r="U11" s="45">
        <f>SUM(K11:S11)</f>
        <v>0</v>
      </c>
      <c r="V11" s="27"/>
      <c r="W11" s="69"/>
      <c r="X11" s="69"/>
      <c r="Y11" s="69"/>
      <c r="Z11" s="69"/>
      <c r="AA11" s="69"/>
      <c r="AB11" s="69"/>
      <c r="AC11" s="69"/>
      <c r="AD11" s="69"/>
      <c r="AE11" s="69"/>
      <c r="AF11" s="46"/>
      <c r="AG11" s="20">
        <f>SUM(W11:AE11)</f>
        <v>0</v>
      </c>
      <c r="AH11" s="46"/>
      <c r="AI11" s="22">
        <f>AG11+U11</f>
        <v>0</v>
      </c>
      <c r="AJ11" s="47"/>
      <c r="AK11" s="48">
        <f>AI14</f>
        <v>0</v>
      </c>
    </row>
    <row r="12" spans="2:37" s="53" customFormat="1" ht="11.25">
      <c r="B12" s="49"/>
      <c r="C12" s="50"/>
      <c r="D12" s="50"/>
      <c r="E12" s="50"/>
      <c r="F12" s="50"/>
      <c r="G12" s="50"/>
      <c r="H12" s="207" t="s">
        <v>16</v>
      </c>
      <c r="I12" s="207"/>
      <c r="J12" s="50"/>
      <c r="K12" s="50" t="str">
        <f>IFERROR($I11-K$5,"")</f>
        <v/>
      </c>
      <c r="L12" s="50" t="str">
        <f t="shared" ref="L12:S12" si="0">IFERROR($I11-L$5,"")</f>
        <v/>
      </c>
      <c r="M12" s="50" t="str">
        <f t="shared" si="0"/>
        <v/>
      </c>
      <c r="N12" s="50" t="str">
        <f t="shared" si="0"/>
        <v/>
      </c>
      <c r="O12" s="50" t="str">
        <f t="shared" si="0"/>
        <v/>
      </c>
      <c r="P12" s="50" t="str">
        <f t="shared" si="0"/>
        <v/>
      </c>
      <c r="Q12" s="50" t="str">
        <f t="shared" si="0"/>
        <v/>
      </c>
      <c r="R12" s="50" t="str">
        <f t="shared" si="0"/>
        <v/>
      </c>
      <c r="S12" s="50" t="str">
        <f t="shared" si="0"/>
        <v/>
      </c>
      <c r="T12" s="50"/>
      <c r="U12" s="50"/>
      <c r="V12" s="50"/>
      <c r="W12" s="50" t="str">
        <f t="shared" ref="W12:AE12" si="1">IFERROR($I11-W$5,"")</f>
        <v/>
      </c>
      <c r="X12" s="50" t="str">
        <f t="shared" si="1"/>
        <v/>
      </c>
      <c r="Y12" s="50" t="str">
        <f t="shared" si="1"/>
        <v/>
      </c>
      <c r="Z12" s="50" t="str">
        <f t="shared" si="1"/>
        <v/>
      </c>
      <c r="AA12" s="50" t="str">
        <f t="shared" si="1"/>
        <v/>
      </c>
      <c r="AB12" s="50" t="str">
        <f t="shared" si="1"/>
        <v/>
      </c>
      <c r="AC12" s="50" t="str">
        <f t="shared" si="1"/>
        <v/>
      </c>
      <c r="AD12" s="50" t="str">
        <f t="shared" si="1"/>
        <v/>
      </c>
      <c r="AE12" s="50" t="str">
        <f t="shared" si="1"/>
        <v/>
      </c>
      <c r="AF12" s="51"/>
      <c r="AG12" s="50"/>
      <c r="AH12" s="50"/>
      <c r="AI12" s="50"/>
      <c r="AJ12" s="51"/>
      <c r="AK12" s="52"/>
    </row>
    <row r="13" spans="2:37" s="53" customFormat="1" ht="11.25">
      <c r="B13" s="49"/>
      <c r="C13" s="50"/>
      <c r="D13" s="50"/>
      <c r="E13" s="50"/>
      <c r="F13" s="50"/>
      <c r="G13" s="50"/>
      <c r="H13" s="208" t="s">
        <v>17</v>
      </c>
      <c r="I13" s="208"/>
      <c r="J13" s="50"/>
      <c r="K13" s="50" t="str">
        <f>IF(K12="","",IF(K12&lt;0,0,IF(K12&lt;18,1,IF(K12&lt;36,2,3))))</f>
        <v/>
      </c>
      <c r="L13" s="50" t="str">
        <f t="shared" ref="L13:S13" si="2">IF(L12="","",IF(L12&lt;0,0,IF(L12&lt;18,1,IF(L12&lt;36,2,3))))</f>
        <v/>
      </c>
      <c r="M13" s="50" t="str">
        <f t="shared" si="2"/>
        <v/>
      </c>
      <c r="N13" s="50" t="str">
        <f t="shared" si="2"/>
        <v/>
      </c>
      <c r="O13" s="50" t="str">
        <f t="shared" si="2"/>
        <v/>
      </c>
      <c r="P13" s="50" t="str">
        <f t="shared" si="2"/>
        <v/>
      </c>
      <c r="Q13" s="50" t="str">
        <f t="shared" si="2"/>
        <v/>
      </c>
      <c r="R13" s="50" t="str">
        <f t="shared" si="2"/>
        <v/>
      </c>
      <c r="S13" s="50" t="str">
        <f t="shared" si="2"/>
        <v/>
      </c>
      <c r="T13" s="50"/>
      <c r="U13" s="50"/>
      <c r="V13" s="50"/>
      <c r="W13" s="50" t="str">
        <f t="shared" ref="W13:AE13" si="3">IF(W12="","",IF(W12&lt;0,0,IF(W12&lt;18,1,IF(W12&lt;36,2,3))))</f>
        <v/>
      </c>
      <c r="X13" s="50" t="str">
        <f t="shared" si="3"/>
        <v/>
      </c>
      <c r="Y13" s="50" t="str">
        <f t="shared" si="3"/>
        <v/>
      </c>
      <c r="Z13" s="50" t="str">
        <f t="shared" si="3"/>
        <v/>
      </c>
      <c r="AA13" s="50" t="str">
        <f t="shared" si="3"/>
        <v/>
      </c>
      <c r="AB13" s="50" t="str">
        <f t="shared" si="3"/>
        <v/>
      </c>
      <c r="AC13" s="50" t="str">
        <f t="shared" si="3"/>
        <v/>
      </c>
      <c r="AD13" s="50" t="str">
        <f t="shared" si="3"/>
        <v/>
      </c>
      <c r="AE13" s="50" t="str">
        <f t="shared" si="3"/>
        <v/>
      </c>
      <c r="AF13" s="51"/>
      <c r="AG13" s="50"/>
      <c r="AH13" s="50"/>
      <c r="AI13" s="50"/>
      <c r="AJ13" s="51"/>
      <c r="AK13" s="52"/>
    </row>
    <row r="14" spans="2:37" ht="15" thickBot="1">
      <c r="B14" s="54"/>
      <c r="C14" s="55"/>
      <c r="D14" s="55"/>
      <c r="E14" s="55"/>
      <c r="F14" s="55"/>
      <c r="G14" s="55"/>
      <c r="H14" s="206" t="s">
        <v>14</v>
      </c>
      <c r="I14" s="206"/>
      <c r="J14" s="56"/>
      <c r="K14" s="57" t="str">
        <f>IFERROR(K11-K13,"")</f>
        <v/>
      </c>
      <c r="L14" s="57" t="str">
        <f t="shared" ref="L14:S14" si="4">IFERROR(L11-L13,"")</f>
        <v/>
      </c>
      <c r="M14" s="57" t="str">
        <f t="shared" si="4"/>
        <v/>
      </c>
      <c r="N14" s="57" t="str">
        <f t="shared" si="4"/>
        <v/>
      </c>
      <c r="O14" s="57" t="str">
        <f t="shared" si="4"/>
        <v/>
      </c>
      <c r="P14" s="57" t="str">
        <f t="shared" si="4"/>
        <v/>
      </c>
      <c r="Q14" s="57" t="str">
        <f t="shared" si="4"/>
        <v/>
      </c>
      <c r="R14" s="57" t="str">
        <f t="shared" si="4"/>
        <v/>
      </c>
      <c r="S14" s="57" t="str">
        <f t="shared" si="4"/>
        <v/>
      </c>
      <c r="T14" s="56"/>
      <c r="U14" s="57">
        <f>SUM(K14:S14)</f>
        <v>0</v>
      </c>
      <c r="V14" s="56"/>
      <c r="W14" s="57" t="str">
        <f t="shared" ref="W14:AE14" si="5">IFERROR(W11-W13,"")</f>
        <v/>
      </c>
      <c r="X14" s="57" t="str">
        <f t="shared" si="5"/>
        <v/>
      </c>
      <c r="Y14" s="57" t="str">
        <f t="shared" si="5"/>
        <v/>
      </c>
      <c r="Z14" s="57" t="str">
        <f t="shared" si="5"/>
        <v/>
      </c>
      <c r="AA14" s="57" t="str">
        <f t="shared" si="5"/>
        <v/>
      </c>
      <c r="AB14" s="57" t="str">
        <f t="shared" si="5"/>
        <v/>
      </c>
      <c r="AC14" s="57" t="str">
        <f t="shared" si="5"/>
        <v/>
      </c>
      <c r="AD14" s="57" t="str">
        <f t="shared" si="5"/>
        <v/>
      </c>
      <c r="AE14" s="57" t="str">
        <f t="shared" si="5"/>
        <v/>
      </c>
      <c r="AF14" s="58"/>
      <c r="AG14" s="59">
        <f>SUM(W14:AE14)</f>
        <v>0</v>
      </c>
      <c r="AH14" s="56"/>
      <c r="AI14" s="60">
        <f>AG14+U14</f>
        <v>0</v>
      </c>
      <c r="AJ14" s="61"/>
      <c r="AK14" s="62"/>
    </row>
    <row r="15" spans="2:37">
      <c r="AJ15" s="4"/>
    </row>
    <row r="16" spans="2:37" ht="15" thickBot="1"/>
    <row r="17" spans="2:37" ht="28.5">
      <c r="B17" s="30" t="s">
        <v>10</v>
      </c>
      <c r="C17" s="31" t="s">
        <v>9</v>
      </c>
      <c r="D17" s="31" t="s">
        <v>13</v>
      </c>
      <c r="E17" s="31" t="s">
        <v>11</v>
      </c>
      <c r="F17" s="31" t="s">
        <v>12</v>
      </c>
      <c r="G17" s="32" t="s">
        <v>6</v>
      </c>
      <c r="H17" s="33" t="s">
        <v>15</v>
      </c>
      <c r="I17" s="33" t="s">
        <v>7</v>
      </c>
      <c r="J17" s="34"/>
      <c r="K17" s="35">
        <v>1</v>
      </c>
      <c r="L17" s="35">
        <v>2</v>
      </c>
      <c r="M17" s="35">
        <v>3</v>
      </c>
      <c r="N17" s="35">
        <v>4</v>
      </c>
      <c r="O17" s="35">
        <v>5</v>
      </c>
      <c r="P17" s="35">
        <v>6</v>
      </c>
      <c r="Q17" s="35">
        <v>7</v>
      </c>
      <c r="R17" s="35">
        <v>8</v>
      </c>
      <c r="S17" s="35">
        <v>9</v>
      </c>
      <c r="T17" s="34"/>
      <c r="U17" s="35" t="s">
        <v>0</v>
      </c>
      <c r="V17" s="34"/>
      <c r="W17" s="35">
        <v>10</v>
      </c>
      <c r="X17" s="35">
        <v>11</v>
      </c>
      <c r="Y17" s="35">
        <v>12</v>
      </c>
      <c r="Z17" s="35">
        <v>13</v>
      </c>
      <c r="AA17" s="35">
        <v>14</v>
      </c>
      <c r="AB17" s="35">
        <v>15</v>
      </c>
      <c r="AC17" s="35">
        <v>16</v>
      </c>
      <c r="AD17" s="35">
        <v>17</v>
      </c>
      <c r="AE17" s="35">
        <v>18</v>
      </c>
      <c r="AF17" s="36"/>
      <c r="AG17" s="35" t="s">
        <v>1</v>
      </c>
      <c r="AH17" s="37"/>
      <c r="AI17" s="38" t="s">
        <v>5</v>
      </c>
      <c r="AJ17" s="39"/>
      <c r="AK17" s="40" t="s">
        <v>8</v>
      </c>
    </row>
    <row r="18" spans="2:37" ht="15">
      <c r="B18" s="41">
        <f>B11+1</f>
        <v>2</v>
      </c>
      <c r="C18" s="67"/>
      <c r="D18" s="67"/>
      <c r="E18" s="42" t="str">
        <f>IF(D18="K",#REF!,IF(D18="M",#REF!,"Błąd!!!"))</f>
        <v>Błąd!!!</v>
      </c>
      <c r="F18" s="42" t="str">
        <f>IF(D18="K",#REF!,IF(D18="M",#REF!,"Błąd!!!"))</f>
        <v>Błąd!!!</v>
      </c>
      <c r="G18" s="67"/>
      <c r="H18" s="43" t="str">
        <f>IF(G18="","X",(IFERROR(ROUND((G18*F18/113)+E18-$AI$4,0),"X")))</f>
        <v>X</v>
      </c>
      <c r="I18" s="44" t="str">
        <f>IF(G18="","X",IFERROR(ROUND(H18*3/4,0),"X"))</f>
        <v>X</v>
      </c>
      <c r="J18" s="27"/>
      <c r="K18" s="68"/>
      <c r="L18" s="68"/>
      <c r="M18" s="68"/>
      <c r="N18" s="68"/>
      <c r="O18" s="68"/>
      <c r="P18" s="68"/>
      <c r="Q18" s="68"/>
      <c r="R18" s="68"/>
      <c r="S18" s="68"/>
      <c r="T18" s="27"/>
      <c r="U18" s="45">
        <f>SUM(K18:S18)</f>
        <v>0</v>
      </c>
      <c r="V18" s="27"/>
      <c r="W18" s="69"/>
      <c r="X18" s="69"/>
      <c r="Y18" s="69"/>
      <c r="Z18" s="69"/>
      <c r="AA18" s="69"/>
      <c r="AB18" s="69"/>
      <c r="AC18" s="69"/>
      <c r="AD18" s="69"/>
      <c r="AE18" s="69"/>
      <c r="AF18" s="46"/>
      <c r="AG18" s="20">
        <f>SUM(W18:AE18)</f>
        <v>0</v>
      </c>
      <c r="AH18" s="46"/>
      <c r="AI18" s="22">
        <f>AG18+U18</f>
        <v>0</v>
      </c>
      <c r="AJ18" s="47"/>
      <c r="AK18" s="48">
        <f>AI21</f>
        <v>0</v>
      </c>
    </row>
    <row r="19" spans="2:37">
      <c r="B19" s="49"/>
      <c r="C19" s="50"/>
      <c r="D19" s="50"/>
      <c r="E19" s="50"/>
      <c r="F19" s="50"/>
      <c r="G19" s="50"/>
      <c r="H19" s="207" t="s">
        <v>16</v>
      </c>
      <c r="I19" s="207"/>
      <c r="J19" s="50"/>
      <c r="K19" s="50" t="str">
        <f>IFERROR($I18-K$5,"")</f>
        <v/>
      </c>
      <c r="L19" s="50" t="str">
        <f t="shared" ref="L19:S19" si="6">IFERROR($I18-L$5,"")</f>
        <v/>
      </c>
      <c r="M19" s="50" t="str">
        <f t="shared" si="6"/>
        <v/>
      </c>
      <c r="N19" s="50" t="str">
        <f t="shared" si="6"/>
        <v/>
      </c>
      <c r="O19" s="50" t="str">
        <f t="shared" si="6"/>
        <v/>
      </c>
      <c r="P19" s="50" t="str">
        <f t="shared" si="6"/>
        <v/>
      </c>
      <c r="Q19" s="50" t="str">
        <f t="shared" si="6"/>
        <v/>
      </c>
      <c r="R19" s="50" t="str">
        <f t="shared" si="6"/>
        <v/>
      </c>
      <c r="S19" s="50" t="str">
        <f t="shared" si="6"/>
        <v/>
      </c>
      <c r="T19" s="50"/>
      <c r="U19" s="50"/>
      <c r="V19" s="50"/>
      <c r="W19" s="50" t="str">
        <f t="shared" ref="W19:AE19" si="7">IFERROR($I18-W$5,"")</f>
        <v/>
      </c>
      <c r="X19" s="50" t="str">
        <f t="shared" si="7"/>
        <v/>
      </c>
      <c r="Y19" s="50" t="str">
        <f t="shared" si="7"/>
        <v/>
      </c>
      <c r="Z19" s="50" t="str">
        <f t="shared" si="7"/>
        <v/>
      </c>
      <c r="AA19" s="50" t="str">
        <f t="shared" si="7"/>
        <v/>
      </c>
      <c r="AB19" s="50" t="str">
        <f t="shared" si="7"/>
        <v/>
      </c>
      <c r="AC19" s="50" t="str">
        <f t="shared" si="7"/>
        <v/>
      </c>
      <c r="AD19" s="50" t="str">
        <f t="shared" si="7"/>
        <v/>
      </c>
      <c r="AE19" s="50" t="str">
        <f t="shared" si="7"/>
        <v/>
      </c>
      <c r="AF19" s="51"/>
      <c r="AG19" s="50"/>
      <c r="AH19" s="50"/>
      <c r="AI19" s="50"/>
      <c r="AJ19" s="51"/>
      <c r="AK19" s="52"/>
    </row>
    <row r="20" spans="2:37">
      <c r="B20" s="49"/>
      <c r="C20" s="50"/>
      <c r="D20" s="50"/>
      <c r="E20" s="50"/>
      <c r="F20" s="50"/>
      <c r="G20" s="50"/>
      <c r="H20" s="208" t="s">
        <v>17</v>
      </c>
      <c r="I20" s="208"/>
      <c r="J20" s="50"/>
      <c r="K20" s="50" t="str">
        <f>IF(K19="","",IF(K19&lt;0,0,IF(K19&lt;18,1,IF(K19&lt;36,2,3))))</f>
        <v/>
      </c>
      <c r="L20" s="50" t="str">
        <f t="shared" ref="L20:S20" si="8">IF(L19="","",IF(L19&lt;0,0,IF(L19&lt;18,1,IF(L19&lt;36,2,3))))</f>
        <v/>
      </c>
      <c r="M20" s="50" t="str">
        <f t="shared" si="8"/>
        <v/>
      </c>
      <c r="N20" s="50" t="str">
        <f t="shared" si="8"/>
        <v/>
      </c>
      <c r="O20" s="50" t="str">
        <f t="shared" si="8"/>
        <v/>
      </c>
      <c r="P20" s="50" t="str">
        <f t="shared" si="8"/>
        <v/>
      </c>
      <c r="Q20" s="50" t="str">
        <f t="shared" si="8"/>
        <v/>
      </c>
      <c r="R20" s="50" t="str">
        <f t="shared" si="8"/>
        <v/>
      </c>
      <c r="S20" s="50" t="str">
        <f t="shared" si="8"/>
        <v/>
      </c>
      <c r="T20" s="50"/>
      <c r="U20" s="50"/>
      <c r="V20" s="50"/>
      <c r="W20" s="50" t="str">
        <f t="shared" ref="W20:AE20" si="9">IF(W19="","",IF(W19&lt;0,0,IF(W19&lt;18,1,IF(W19&lt;36,2,3))))</f>
        <v/>
      </c>
      <c r="X20" s="50" t="str">
        <f t="shared" si="9"/>
        <v/>
      </c>
      <c r="Y20" s="50" t="str">
        <f t="shared" si="9"/>
        <v/>
      </c>
      <c r="Z20" s="50" t="str">
        <f t="shared" si="9"/>
        <v/>
      </c>
      <c r="AA20" s="50" t="str">
        <f t="shared" si="9"/>
        <v/>
      </c>
      <c r="AB20" s="50" t="str">
        <f t="shared" si="9"/>
        <v/>
      </c>
      <c r="AC20" s="50" t="str">
        <f t="shared" si="9"/>
        <v/>
      </c>
      <c r="AD20" s="50" t="str">
        <f t="shared" si="9"/>
        <v/>
      </c>
      <c r="AE20" s="50" t="str">
        <f t="shared" si="9"/>
        <v/>
      </c>
      <c r="AF20" s="51"/>
      <c r="AG20" s="50"/>
      <c r="AH20" s="50"/>
      <c r="AI20" s="50"/>
      <c r="AJ20" s="51"/>
      <c r="AK20" s="52"/>
    </row>
    <row r="21" spans="2:37" ht="15" thickBot="1">
      <c r="B21" s="54"/>
      <c r="C21" s="55"/>
      <c r="D21" s="55"/>
      <c r="E21" s="55"/>
      <c r="F21" s="55"/>
      <c r="G21" s="55"/>
      <c r="H21" s="206" t="s">
        <v>14</v>
      </c>
      <c r="I21" s="206"/>
      <c r="J21" s="56"/>
      <c r="K21" s="57" t="str">
        <f>IFERROR(K18-K20,"")</f>
        <v/>
      </c>
      <c r="L21" s="57" t="str">
        <f t="shared" ref="L21:S21" si="10">IFERROR(L18-L20,"")</f>
        <v/>
      </c>
      <c r="M21" s="57" t="str">
        <f t="shared" si="10"/>
        <v/>
      </c>
      <c r="N21" s="57" t="str">
        <f t="shared" si="10"/>
        <v/>
      </c>
      <c r="O21" s="57" t="str">
        <f t="shared" si="10"/>
        <v/>
      </c>
      <c r="P21" s="57" t="str">
        <f t="shared" si="10"/>
        <v/>
      </c>
      <c r="Q21" s="57" t="str">
        <f t="shared" si="10"/>
        <v/>
      </c>
      <c r="R21" s="57" t="str">
        <f t="shared" si="10"/>
        <v/>
      </c>
      <c r="S21" s="57" t="str">
        <f t="shared" si="10"/>
        <v/>
      </c>
      <c r="T21" s="56"/>
      <c r="U21" s="57">
        <f>SUM(K21:S21)</f>
        <v>0</v>
      </c>
      <c r="V21" s="56"/>
      <c r="W21" s="57" t="str">
        <f t="shared" ref="W21:AE21" si="11">IFERROR(W18-W20,"")</f>
        <v/>
      </c>
      <c r="X21" s="57" t="str">
        <f t="shared" si="11"/>
        <v/>
      </c>
      <c r="Y21" s="57" t="str">
        <f t="shared" si="11"/>
        <v/>
      </c>
      <c r="Z21" s="57" t="str">
        <f t="shared" si="11"/>
        <v/>
      </c>
      <c r="AA21" s="57" t="str">
        <f t="shared" si="11"/>
        <v/>
      </c>
      <c r="AB21" s="57" t="str">
        <f t="shared" si="11"/>
        <v/>
      </c>
      <c r="AC21" s="57" t="str">
        <f t="shared" si="11"/>
        <v/>
      </c>
      <c r="AD21" s="57" t="str">
        <f t="shared" si="11"/>
        <v/>
      </c>
      <c r="AE21" s="57" t="str">
        <f t="shared" si="11"/>
        <v/>
      </c>
      <c r="AF21" s="58"/>
      <c r="AG21" s="59">
        <f>SUM(W21:AE21)</f>
        <v>0</v>
      </c>
      <c r="AH21" s="56"/>
      <c r="AI21" s="60">
        <f>AG21+U21</f>
        <v>0</v>
      </c>
      <c r="AJ21" s="61"/>
      <c r="AK21" s="62"/>
    </row>
    <row r="23" spans="2:37" ht="15" thickBot="1"/>
    <row r="24" spans="2:37" ht="28.5">
      <c r="B24" s="30" t="s">
        <v>10</v>
      </c>
      <c r="C24" s="31" t="s">
        <v>9</v>
      </c>
      <c r="D24" s="31" t="s">
        <v>13</v>
      </c>
      <c r="E24" s="31" t="s">
        <v>11</v>
      </c>
      <c r="F24" s="31" t="s">
        <v>12</v>
      </c>
      <c r="G24" s="32" t="s">
        <v>6</v>
      </c>
      <c r="H24" s="33" t="s">
        <v>15</v>
      </c>
      <c r="I24" s="33" t="s">
        <v>7</v>
      </c>
      <c r="J24" s="34"/>
      <c r="K24" s="35">
        <v>1</v>
      </c>
      <c r="L24" s="35">
        <v>2</v>
      </c>
      <c r="M24" s="35">
        <v>3</v>
      </c>
      <c r="N24" s="35">
        <v>4</v>
      </c>
      <c r="O24" s="35">
        <v>5</v>
      </c>
      <c r="P24" s="35">
        <v>6</v>
      </c>
      <c r="Q24" s="35">
        <v>7</v>
      </c>
      <c r="R24" s="35">
        <v>8</v>
      </c>
      <c r="S24" s="35">
        <v>9</v>
      </c>
      <c r="T24" s="34"/>
      <c r="U24" s="35" t="s">
        <v>0</v>
      </c>
      <c r="V24" s="34"/>
      <c r="W24" s="35">
        <v>10</v>
      </c>
      <c r="X24" s="35">
        <v>11</v>
      </c>
      <c r="Y24" s="35">
        <v>12</v>
      </c>
      <c r="Z24" s="35">
        <v>13</v>
      </c>
      <c r="AA24" s="35">
        <v>14</v>
      </c>
      <c r="AB24" s="35">
        <v>15</v>
      </c>
      <c r="AC24" s="35">
        <v>16</v>
      </c>
      <c r="AD24" s="35">
        <v>17</v>
      </c>
      <c r="AE24" s="35">
        <v>18</v>
      </c>
      <c r="AF24" s="36"/>
      <c r="AG24" s="35" t="s">
        <v>1</v>
      </c>
      <c r="AH24" s="37"/>
      <c r="AI24" s="38" t="s">
        <v>5</v>
      </c>
      <c r="AJ24" s="39"/>
      <c r="AK24" s="40" t="s">
        <v>8</v>
      </c>
    </row>
    <row r="25" spans="2:37" ht="15">
      <c r="B25" s="41">
        <f>B18+1</f>
        <v>3</v>
      </c>
      <c r="C25" s="67"/>
      <c r="D25" s="67"/>
      <c r="E25" s="42" t="str">
        <f>IF(D25="K",#REF!,IF(D25="M",#REF!,"Błąd!!!"))</f>
        <v>Błąd!!!</v>
      </c>
      <c r="F25" s="42" t="str">
        <f>IF(D25="K",#REF!,IF(D25="M",#REF!,"Błąd!!!"))</f>
        <v>Błąd!!!</v>
      </c>
      <c r="G25" s="67"/>
      <c r="H25" s="43" t="str">
        <f>IF(G25="","X",(IFERROR(ROUND((G25*F25/113)+E25-$AI$4,0),"X")))</f>
        <v>X</v>
      </c>
      <c r="I25" s="44" t="str">
        <f>IF(G25="","X",IFERROR(ROUND(H25*3/4,0),"X"))</f>
        <v>X</v>
      </c>
      <c r="J25" s="27"/>
      <c r="K25" s="68"/>
      <c r="L25" s="68"/>
      <c r="M25" s="68"/>
      <c r="N25" s="68"/>
      <c r="O25" s="68"/>
      <c r="P25" s="68"/>
      <c r="Q25" s="68"/>
      <c r="R25" s="68"/>
      <c r="S25" s="68"/>
      <c r="T25" s="27"/>
      <c r="U25" s="45">
        <f>SUM(K25:S25)</f>
        <v>0</v>
      </c>
      <c r="V25" s="27"/>
      <c r="W25" s="69"/>
      <c r="X25" s="69"/>
      <c r="Y25" s="69"/>
      <c r="Z25" s="69"/>
      <c r="AA25" s="69"/>
      <c r="AB25" s="69"/>
      <c r="AC25" s="69"/>
      <c r="AD25" s="69"/>
      <c r="AE25" s="69"/>
      <c r="AF25" s="46"/>
      <c r="AG25" s="20">
        <f>SUM(W25:AE25)</f>
        <v>0</v>
      </c>
      <c r="AH25" s="46"/>
      <c r="AI25" s="22">
        <f>AG25+U25</f>
        <v>0</v>
      </c>
      <c r="AJ25" s="47"/>
      <c r="AK25" s="48">
        <f>AI28</f>
        <v>0</v>
      </c>
    </row>
    <row r="26" spans="2:37">
      <c r="B26" s="49"/>
      <c r="C26" s="50"/>
      <c r="D26" s="50"/>
      <c r="E26" s="50"/>
      <c r="F26" s="50"/>
      <c r="G26" s="50"/>
      <c r="H26" s="207" t="s">
        <v>16</v>
      </c>
      <c r="I26" s="207"/>
      <c r="J26" s="50"/>
      <c r="K26" s="50" t="str">
        <f>IFERROR($I25-K$5,"")</f>
        <v/>
      </c>
      <c r="L26" s="50" t="str">
        <f t="shared" ref="L26:S26" si="12">IFERROR($I25-L$5,"")</f>
        <v/>
      </c>
      <c r="M26" s="50" t="str">
        <f t="shared" si="12"/>
        <v/>
      </c>
      <c r="N26" s="50" t="str">
        <f t="shared" si="12"/>
        <v/>
      </c>
      <c r="O26" s="50" t="str">
        <f t="shared" si="12"/>
        <v/>
      </c>
      <c r="P26" s="50" t="str">
        <f t="shared" si="12"/>
        <v/>
      </c>
      <c r="Q26" s="50" t="str">
        <f t="shared" si="12"/>
        <v/>
      </c>
      <c r="R26" s="50" t="str">
        <f t="shared" si="12"/>
        <v/>
      </c>
      <c r="S26" s="50" t="str">
        <f t="shared" si="12"/>
        <v/>
      </c>
      <c r="T26" s="50"/>
      <c r="U26" s="50"/>
      <c r="V26" s="50"/>
      <c r="W26" s="50" t="str">
        <f t="shared" ref="W26:AE26" si="13">IFERROR($I25-W$5,"")</f>
        <v/>
      </c>
      <c r="X26" s="50" t="str">
        <f t="shared" si="13"/>
        <v/>
      </c>
      <c r="Y26" s="50" t="str">
        <f t="shared" si="13"/>
        <v/>
      </c>
      <c r="Z26" s="50" t="str">
        <f t="shared" si="13"/>
        <v/>
      </c>
      <c r="AA26" s="50" t="str">
        <f t="shared" si="13"/>
        <v/>
      </c>
      <c r="AB26" s="50" t="str">
        <f t="shared" si="13"/>
        <v/>
      </c>
      <c r="AC26" s="50" t="str">
        <f t="shared" si="13"/>
        <v/>
      </c>
      <c r="AD26" s="50" t="str">
        <f t="shared" si="13"/>
        <v/>
      </c>
      <c r="AE26" s="50" t="str">
        <f t="shared" si="13"/>
        <v/>
      </c>
      <c r="AF26" s="51"/>
      <c r="AG26" s="50"/>
      <c r="AH26" s="50"/>
      <c r="AI26" s="50"/>
      <c r="AJ26" s="51"/>
      <c r="AK26" s="52"/>
    </row>
    <row r="27" spans="2:37">
      <c r="B27" s="49"/>
      <c r="C27" s="50"/>
      <c r="D27" s="50"/>
      <c r="E27" s="50"/>
      <c r="F27" s="50"/>
      <c r="G27" s="50"/>
      <c r="H27" s="208" t="s">
        <v>17</v>
      </c>
      <c r="I27" s="208"/>
      <c r="J27" s="50"/>
      <c r="K27" s="50" t="str">
        <f>IF(K26="","",IF(K26&lt;0,0,IF(K26&lt;18,1,IF(K26&lt;36,2,3))))</f>
        <v/>
      </c>
      <c r="L27" s="50" t="str">
        <f t="shared" ref="L27:S27" si="14">IF(L26="","",IF(L26&lt;0,0,IF(L26&lt;18,1,IF(L26&lt;36,2,3))))</f>
        <v/>
      </c>
      <c r="M27" s="50" t="str">
        <f t="shared" si="14"/>
        <v/>
      </c>
      <c r="N27" s="50" t="str">
        <f t="shared" si="14"/>
        <v/>
      </c>
      <c r="O27" s="50" t="str">
        <f t="shared" si="14"/>
        <v/>
      </c>
      <c r="P27" s="50" t="str">
        <f t="shared" si="14"/>
        <v/>
      </c>
      <c r="Q27" s="50" t="str">
        <f t="shared" si="14"/>
        <v/>
      </c>
      <c r="R27" s="50" t="str">
        <f t="shared" si="14"/>
        <v/>
      </c>
      <c r="S27" s="50" t="str">
        <f t="shared" si="14"/>
        <v/>
      </c>
      <c r="T27" s="50"/>
      <c r="U27" s="50"/>
      <c r="V27" s="50"/>
      <c r="W27" s="50" t="str">
        <f t="shared" ref="W27:AE27" si="15">IF(W26="","",IF(W26&lt;0,0,IF(W26&lt;18,1,IF(W26&lt;36,2,3))))</f>
        <v/>
      </c>
      <c r="X27" s="50" t="str">
        <f t="shared" si="15"/>
        <v/>
      </c>
      <c r="Y27" s="50" t="str">
        <f t="shared" si="15"/>
        <v/>
      </c>
      <c r="Z27" s="50" t="str">
        <f t="shared" si="15"/>
        <v/>
      </c>
      <c r="AA27" s="50" t="str">
        <f t="shared" si="15"/>
        <v/>
      </c>
      <c r="AB27" s="50" t="str">
        <f t="shared" si="15"/>
        <v/>
      </c>
      <c r="AC27" s="50" t="str">
        <f t="shared" si="15"/>
        <v/>
      </c>
      <c r="AD27" s="50" t="str">
        <f t="shared" si="15"/>
        <v/>
      </c>
      <c r="AE27" s="50" t="str">
        <f t="shared" si="15"/>
        <v/>
      </c>
      <c r="AF27" s="51"/>
      <c r="AG27" s="50"/>
      <c r="AH27" s="50"/>
      <c r="AI27" s="50"/>
      <c r="AJ27" s="51"/>
      <c r="AK27" s="52"/>
    </row>
    <row r="28" spans="2:37" ht="15" thickBot="1">
      <c r="B28" s="54"/>
      <c r="C28" s="55"/>
      <c r="D28" s="55"/>
      <c r="E28" s="55"/>
      <c r="F28" s="55"/>
      <c r="G28" s="55"/>
      <c r="H28" s="206" t="s">
        <v>14</v>
      </c>
      <c r="I28" s="206"/>
      <c r="J28" s="56"/>
      <c r="K28" s="57" t="str">
        <f>IFERROR(K25-K27,"")</f>
        <v/>
      </c>
      <c r="L28" s="57" t="str">
        <f t="shared" ref="L28:S28" si="16">IFERROR(L25-L27,"")</f>
        <v/>
      </c>
      <c r="M28" s="57" t="str">
        <f t="shared" si="16"/>
        <v/>
      </c>
      <c r="N28" s="57" t="str">
        <f t="shared" si="16"/>
        <v/>
      </c>
      <c r="O28" s="57" t="str">
        <f t="shared" si="16"/>
        <v/>
      </c>
      <c r="P28" s="57" t="str">
        <f t="shared" si="16"/>
        <v/>
      </c>
      <c r="Q28" s="57" t="str">
        <f t="shared" si="16"/>
        <v/>
      </c>
      <c r="R28" s="57" t="str">
        <f t="shared" si="16"/>
        <v/>
      </c>
      <c r="S28" s="57" t="str">
        <f t="shared" si="16"/>
        <v/>
      </c>
      <c r="T28" s="56"/>
      <c r="U28" s="57">
        <f>SUM(K28:S28)</f>
        <v>0</v>
      </c>
      <c r="V28" s="56"/>
      <c r="W28" s="57" t="str">
        <f t="shared" ref="W28:AE28" si="17">IFERROR(W25-W27,"")</f>
        <v/>
      </c>
      <c r="X28" s="57" t="str">
        <f t="shared" si="17"/>
        <v/>
      </c>
      <c r="Y28" s="57" t="str">
        <f t="shared" si="17"/>
        <v/>
      </c>
      <c r="Z28" s="57" t="str">
        <f t="shared" si="17"/>
        <v/>
      </c>
      <c r="AA28" s="57" t="str">
        <f t="shared" si="17"/>
        <v/>
      </c>
      <c r="AB28" s="57" t="str">
        <f t="shared" si="17"/>
        <v/>
      </c>
      <c r="AC28" s="57" t="str">
        <f t="shared" si="17"/>
        <v/>
      </c>
      <c r="AD28" s="57" t="str">
        <f t="shared" si="17"/>
        <v/>
      </c>
      <c r="AE28" s="57" t="str">
        <f t="shared" si="17"/>
        <v/>
      </c>
      <c r="AF28" s="58"/>
      <c r="AG28" s="59">
        <f>SUM(W28:AE28)</f>
        <v>0</v>
      </c>
      <c r="AH28" s="56"/>
      <c r="AI28" s="60">
        <f>AG28+U28</f>
        <v>0</v>
      </c>
      <c r="AJ28" s="61"/>
      <c r="AK28" s="62"/>
    </row>
    <row r="30" spans="2:37" ht="15" thickBot="1"/>
    <row r="31" spans="2:37" ht="28.5">
      <c r="B31" s="30" t="s">
        <v>10</v>
      </c>
      <c r="C31" s="31" t="s">
        <v>9</v>
      </c>
      <c r="D31" s="31" t="s">
        <v>13</v>
      </c>
      <c r="E31" s="31" t="s">
        <v>11</v>
      </c>
      <c r="F31" s="31" t="s">
        <v>12</v>
      </c>
      <c r="G31" s="32" t="s">
        <v>6</v>
      </c>
      <c r="H31" s="33" t="s">
        <v>15</v>
      </c>
      <c r="I31" s="33" t="s">
        <v>7</v>
      </c>
      <c r="J31" s="34"/>
      <c r="K31" s="35">
        <v>1</v>
      </c>
      <c r="L31" s="35">
        <v>2</v>
      </c>
      <c r="M31" s="35">
        <v>3</v>
      </c>
      <c r="N31" s="35">
        <v>4</v>
      </c>
      <c r="O31" s="35">
        <v>5</v>
      </c>
      <c r="P31" s="35">
        <v>6</v>
      </c>
      <c r="Q31" s="35">
        <v>7</v>
      </c>
      <c r="R31" s="35">
        <v>8</v>
      </c>
      <c r="S31" s="35">
        <v>9</v>
      </c>
      <c r="T31" s="34"/>
      <c r="U31" s="35" t="s">
        <v>0</v>
      </c>
      <c r="V31" s="34"/>
      <c r="W31" s="35">
        <v>10</v>
      </c>
      <c r="X31" s="35">
        <v>11</v>
      </c>
      <c r="Y31" s="35">
        <v>12</v>
      </c>
      <c r="Z31" s="35">
        <v>13</v>
      </c>
      <c r="AA31" s="35">
        <v>14</v>
      </c>
      <c r="AB31" s="35">
        <v>15</v>
      </c>
      <c r="AC31" s="35">
        <v>16</v>
      </c>
      <c r="AD31" s="35">
        <v>17</v>
      </c>
      <c r="AE31" s="35">
        <v>18</v>
      </c>
      <c r="AF31" s="36"/>
      <c r="AG31" s="35" t="s">
        <v>1</v>
      </c>
      <c r="AH31" s="37"/>
      <c r="AI31" s="38" t="s">
        <v>5</v>
      </c>
      <c r="AJ31" s="39"/>
      <c r="AK31" s="40" t="s">
        <v>8</v>
      </c>
    </row>
    <row r="32" spans="2:37" ht="15">
      <c r="B32" s="41">
        <f>B25+1</f>
        <v>4</v>
      </c>
      <c r="C32" s="67"/>
      <c r="D32" s="67"/>
      <c r="E32" s="42" t="str">
        <f>IF(D32="K",#REF!,IF(D32="M",#REF!,"Błąd!!!"))</f>
        <v>Błąd!!!</v>
      </c>
      <c r="F32" s="42" t="str">
        <f>IF(D32="K",#REF!,IF(D32="M",#REF!,"Błąd!!!"))</f>
        <v>Błąd!!!</v>
      </c>
      <c r="G32" s="67"/>
      <c r="H32" s="43" t="str">
        <f>IF(G32="","X",(IFERROR(ROUND((G32*F32/113)+E32-$AI$4,0),"X")))</f>
        <v>X</v>
      </c>
      <c r="I32" s="44" t="str">
        <f>IF(G32="","X",IFERROR(ROUND(H32*3/4,0),"X"))</f>
        <v>X</v>
      </c>
      <c r="J32" s="27"/>
      <c r="K32" s="68"/>
      <c r="L32" s="68"/>
      <c r="M32" s="68"/>
      <c r="N32" s="68"/>
      <c r="O32" s="68"/>
      <c r="P32" s="68"/>
      <c r="Q32" s="68"/>
      <c r="R32" s="68"/>
      <c r="S32" s="68"/>
      <c r="T32" s="27"/>
      <c r="U32" s="45">
        <f>SUM(K32:S32)</f>
        <v>0</v>
      </c>
      <c r="V32" s="27"/>
      <c r="W32" s="69"/>
      <c r="X32" s="69"/>
      <c r="Y32" s="69"/>
      <c r="Z32" s="69"/>
      <c r="AA32" s="69"/>
      <c r="AB32" s="69"/>
      <c r="AC32" s="69"/>
      <c r="AD32" s="69"/>
      <c r="AE32" s="69"/>
      <c r="AF32" s="46"/>
      <c r="AG32" s="20">
        <f>SUM(W32:AE32)</f>
        <v>0</v>
      </c>
      <c r="AH32" s="46"/>
      <c r="AI32" s="22">
        <f>AG32+U32</f>
        <v>0</v>
      </c>
      <c r="AJ32" s="47"/>
      <c r="AK32" s="48">
        <f>AI35</f>
        <v>0</v>
      </c>
    </row>
    <row r="33" spans="2:37">
      <c r="B33" s="49"/>
      <c r="C33" s="50"/>
      <c r="D33" s="50"/>
      <c r="E33" s="50"/>
      <c r="F33" s="50"/>
      <c r="G33" s="50"/>
      <c r="H33" s="207" t="s">
        <v>16</v>
      </c>
      <c r="I33" s="207"/>
      <c r="J33" s="50"/>
      <c r="K33" s="50" t="str">
        <f>IFERROR($I32-K$5,"")</f>
        <v/>
      </c>
      <c r="L33" s="50" t="str">
        <f t="shared" ref="L33:S33" si="18">IFERROR($I32-L$5,"")</f>
        <v/>
      </c>
      <c r="M33" s="50" t="str">
        <f t="shared" si="18"/>
        <v/>
      </c>
      <c r="N33" s="50" t="str">
        <f t="shared" si="18"/>
        <v/>
      </c>
      <c r="O33" s="50" t="str">
        <f t="shared" si="18"/>
        <v/>
      </c>
      <c r="P33" s="50" t="str">
        <f t="shared" si="18"/>
        <v/>
      </c>
      <c r="Q33" s="50" t="str">
        <f t="shared" si="18"/>
        <v/>
      </c>
      <c r="R33" s="50" t="str">
        <f t="shared" si="18"/>
        <v/>
      </c>
      <c r="S33" s="50" t="str">
        <f t="shared" si="18"/>
        <v/>
      </c>
      <c r="T33" s="50"/>
      <c r="U33" s="50"/>
      <c r="V33" s="50"/>
      <c r="W33" s="50" t="str">
        <f t="shared" ref="W33:AE33" si="19">IFERROR($I32-W$5,"")</f>
        <v/>
      </c>
      <c r="X33" s="50" t="str">
        <f t="shared" si="19"/>
        <v/>
      </c>
      <c r="Y33" s="50" t="str">
        <f t="shared" si="19"/>
        <v/>
      </c>
      <c r="Z33" s="50" t="str">
        <f t="shared" si="19"/>
        <v/>
      </c>
      <c r="AA33" s="50" t="str">
        <f t="shared" si="19"/>
        <v/>
      </c>
      <c r="AB33" s="50" t="str">
        <f t="shared" si="19"/>
        <v/>
      </c>
      <c r="AC33" s="50" t="str">
        <f t="shared" si="19"/>
        <v/>
      </c>
      <c r="AD33" s="50" t="str">
        <f t="shared" si="19"/>
        <v/>
      </c>
      <c r="AE33" s="50" t="str">
        <f t="shared" si="19"/>
        <v/>
      </c>
      <c r="AF33" s="51"/>
      <c r="AG33" s="50"/>
      <c r="AH33" s="50"/>
      <c r="AI33" s="50"/>
      <c r="AJ33" s="51"/>
      <c r="AK33" s="52"/>
    </row>
    <row r="34" spans="2:37">
      <c r="B34" s="49"/>
      <c r="C34" s="50"/>
      <c r="D34" s="50"/>
      <c r="E34" s="50"/>
      <c r="F34" s="50"/>
      <c r="G34" s="50"/>
      <c r="H34" s="208" t="s">
        <v>17</v>
      </c>
      <c r="I34" s="208"/>
      <c r="J34" s="50"/>
      <c r="K34" s="50" t="str">
        <f>IF(K33="","",IF(K33&lt;0,0,IF(K33&lt;18,1,IF(K33&lt;36,2,3))))</f>
        <v/>
      </c>
      <c r="L34" s="50" t="str">
        <f t="shared" ref="L34:S34" si="20">IF(L33="","",IF(L33&lt;0,0,IF(L33&lt;18,1,IF(L33&lt;36,2,3))))</f>
        <v/>
      </c>
      <c r="M34" s="50" t="str">
        <f t="shared" si="20"/>
        <v/>
      </c>
      <c r="N34" s="50" t="str">
        <f t="shared" si="20"/>
        <v/>
      </c>
      <c r="O34" s="50" t="str">
        <f t="shared" si="20"/>
        <v/>
      </c>
      <c r="P34" s="50" t="str">
        <f t="shared" si="20"/>
        <v/>
      </c>
      <c r="Q34" s="50" t="str">
        <f t="shared" si="20"/>
        <v/>
      </c>
      <c r="R34" s="50" t="str">
        <f t="shared" si="20"/>
        <v/>
      </c>
      <c r="S34" s="50" t="str">
        <f t="shared" si="20"/>
        <v/>
      </c>
      <c r="T34" s="50"/>
      <c r="U34" s="50"/>
      <c r="V34" s="50"/>
      <c r="W34" s="50" t="str">
        <f t="shared" ref="W34:AE34" si="21">IF(W33="","",IF(W33&lt;0,0,IF(W33&lt;18,1,IF(W33&lt;36,2,3))))</f>
        <v/>
      </c>
      <c r="X34" s="50" t="str">
        <f t="shared" si="21"/>
        <v/>
      </c>
      <c r="Y34" s="50" t="str">
        <f t="shared" si="21"/>
        <v/>
      </c>
      <c r="Z34" s="50" t="str">
        <f t="shared" si="21"/>
        <v/>
      </c>
      <c r="AA34" s="50" t="str">
        <f t="shared" si="21"/>
        <v/>
      </c>
      <c r="AB34" s="50" t="str">
        <f t="shared" si="21"/>
        <v/>
      </c>
      <c r="AC34" s="50" t="str">
        <f t="shared" si="21"/>
        <v/>
      </c>
      <c r="AD34" s="50" t="str">
        <f t="shared" si="21"/>
        <v/>
      </c>
      <c r="AE34" s="50" t="str">
        <f t="shared" si="21"/>
        <v/>
      </c>
      <c r="AF34" s="51"/>
      <c r="AG34" s="50"/>
      <c r="AH34" s="50"/>
      <c r="AI34" s="50"/>
      <c r="AJ34" s="51"/>
      <c r="AK34" s="52"/>
    </row>
    <row r="35" spans="2:37" ht="15" thickBot="1">
      <c r="B35" s="54"/>
      <c r="C35" s="55"/>
      <c r="D35" s="55"/>
      <c r="E35" s="55"/>
      <c r="F35" s="55"/>
      <c r="G35" s="55"/>
      <c r="H35" s="206" t="s">
        <v>14</v>
      </c>
      <c r="I35" s="206"/>
      <c r="J35" s="56"/>
      <c r="K35" s="57" t="str">
        <f>IFERROR(K32-K34,"")</f>
        <v/>
      </c>
      <c r="L35" s="57" t="str">
        <f t="shared" ref="L35:S35" si="22">IFERROR(L32-L34,"")</f>
        <v/>
      </c>
      <c r="M35" s="57" t="str">
        <f t="shared" si="22"/>
        <v/>
      </c>
      <c r="N35" s="57" t="str">
        <f t="shared" si="22"/>
        <v/>
      </c>
      <c r="O35" s="57" t="str">
        <f t="shared" si="22"/>
        <v/>
      </c>
      <c r="P35" s="57" t="str">
        <f t="shared" si="22"/>
        <v/>
      </c>
      <c r="Q35" s="57" t="str">
        <f t="shared" si="22"/>
        <v/>
      </c>
      <c r="R35" s="57" t="str">
        <f t="shared" si="22"/>
        <v/>
      </c>
      <c r="S35" s="57" t="str">
        <f t="shared" si="22"/>
        <v/>
      </c>
      <c r="T35" s="56"/>
      <c r="U35" s="57">
        <f>SUM(K35:S35)</f>
        <v>0</v>
      </c>
      <c r="V35" s="56"/>
      <c r="W35" s="57" t="str">
        <f t="shared" ref="W35:AE35" si="23">IFERROR(W32-W34,"")</f>
        <v/>
      </c>
      <c r="X35" s="57" t="str">
        <f t="shared" si="23"/>
        <v/>
      </c>
      <c r="Y35" s="57" t="str">
        <f t="shared" si="23"/>
        <v/>
      </c>
      <c r="Z35" s="57" t="str">
        <f t="shared" si="23"/>
        <v/>
      </c>
      <c r="AA35" s="57" t="str">
        <f t="shared" si="23"/>
        <v/>
      </c>
      <c r="AB35" s="57" t="str">
        <f t="shared" si="23"/>
        <v/>
      </c>
      <c r="AC35" s="57" t="str">
        <f t="shared" si="23"/>
        <v/>
      </c>
      <c r="AD35" s="57" t="str">
        <f t="shared" si="23"/>
        <v/>
      </c>
      <c r="AE35" s="57" t="str">
        <f t="shared" si="23"/>
        <v/>
      </c>
      <c r="AF35" s="58"/>
      <c r="AG35" s="59">
        <f>SUM(W35:AE35)</f>
        <v>0</v>
      </c>
      <c r="AH35" s="56"/>
      <c r="AI35" s="60">
        <f>AG35+U35</f>
        <v>0</v>
      </c>
      <c r="AJ35" s="61"/>
      <c r="AK35" s="62"/>
    </row>
    <row r="38" spans="2:37">
      <c r="D38" s="211" t="str">
        <f>IF(AI11=0,"",C11)</f>
        <v/>
      </c>
      <c r="E38" s="211"/>
      <c r="F38" s="211"/>
      <c r="G38" s="211"/>
      <c r="H38" s="211"/>
      <c r="I38" s="211"/>
      <c r="K38" s="1" t="str">
        <f>IF(K11="","",K14)</f>
        <v/>
      </c>
      <c r="L38" s="1" t="str">
        <f t="shared" ref="L38:S38" si="24">IF(L11="","",L14)</f>
        <v/>
      </c>
      <c r="M38" s="1" t="str">
        <f t="shared" si="24"/>
        <v/>
      </c>
      <c r="N38" s="1" t="str">
        <f t="shared" si="24"/>
        <v/>
      </c>
      <c r="O38" s="1" t="str">
        <f t="shared" si="24"/>
        <v/>
      </c>
      <c r="P38" s="1" t="str">
        <f t="shared" si="24"/>
        <v/>
      </c>
      <c r="Q38" s="1" t="str">
        <f t="shared" si="24"/>
        <v/>
      </c>
      <c r="R38" s="1" t="str">
        <f t="shared" si="24"/>
        <v/>
      </c>
      <c r="S38" s="1" t="str">
        <f t="shared" si="24"/>
        <v/>
      </c>
      <c r="W38" s="1" t="str">
        <f t="shared" ref="W38:AE38" si="25">IF(W11="","",W14)</f>
        <v/>
      </c>
      <c r="X38" s="1" t="str">
        <f t="shared" si="25"/>
        <v/>
      </c>
      <c r="Y38" s="1" t="str">
        <f t="shared" si="25"/>
        <v/>
      </c>
      <c r="Z38" s="1" t="str">
        <f t="shared" si="25"/>
        <v/>
      </c>
      <c r="AA38" s="1" t="str">
        <f t="shared" si="25"/>
        <v/>
      </c>
      <c r="AB38" s="1" t="str">
        <f t="shared" si="25"/>
        <v/>
      </c>
      <c r="AC38" s="1" t="str">
        <f t="shared" si="25"/>
        <v/>
      </c>
      <c r="AD38" s="1" t="str">
        <f t="shared" si="25"/>
        <v/>
      </c>
      <c r="AE38" s="1" t="str">
        <f t="shared" si="25"/>
        <v/>
      </c>
    </row>
    <row r="39" spans="2:37">
      <c r="D39" s="211" t="str">
        <f>IF(AI18=0,"",C18)</f>
        <v/>
      </c>
      <c r="E39" s="211"/>
      <c r="F39" s="211"/>
      <c r="G39" s="211"/>
      <c r="H39" s="211"/>
      <c r="I39" s="211"/>
      <c r="K39" s="1" t="str">
        <f>IF(K18="","",K21)</f>
        <v/>
      </c>
      <c r="L39" s="1" t="str">
        <f t="shared" ref="L39:S39" si="26">IF(L18="","",L21)</f>
        <v/>
      </c>
      <c r="M39" s="1" t="str">
        <f t="shared" si="26"/>
        <v/>
      </c>
      <c r="N39" s="1" t="str">
        <f t="shared" si="26"/>
        <v/>
      </c>
      <c r="O39" s="1" t="str">
        <f t="shared" si="26"/>
        <v/>
      </c>
      <c r="P39" s="1" t="str">
        <f t="shared" si="26"/>
        <v/>
      </c>
      <c r="Q39" s="1" t="str">
        <f t="shared" si="26"/>
        <v/>
      </c>
      <c r="R39" s="1" t="str">
        <f t="shared" si="26"/>
        <v/>
      </c>
      <c r="S39" s="1" t="str">
        <f t="shared" si="26"/>
        <v/>
      </c>
      <c r="W39" s="1" t="str">
        <f t="shared" ref="W39:AE39" si="27">IF(W18="","",W21)</f>
        <v/>
      </c>
      <c r="X39" s="1" t="str">
        <f t="shared" si="27"/>
        <v/>
      </c>
      <c r="Y39" s="1" t="str">
        <f t="shared" si="27"/>
        <v/>
      </c>
      <c r="Z39" s="1" t="str">
        <f t="shared" si="27"/>
        <v/>
      </c>
      <c r="AA39" s="1" t="str">
        <f t="shared" si="27"/>
        <v/>
      </c>
      <c r="AB39" s="1" t="str">
        <f t="shared" si="27"/>
        <v/>
      </c>
      <c r="AC39" s="1" t="str">
        <f t="shared" si="27"/>
        <v/>
      </c>
      <c r="AD39" s="1" t="str">
        <f t="shared" si="27"/>
        <v/>
      </c>
      <c r="AE39" s="1" t="str">
        <f t="shared" si="27"/>
        <v/>
      </c>
    </row>
    <row r="40" spans="2:37">
      <c r="D40" s="211" t="str">
        <f>IF(AI25=0,"",C25)</f>
        <v/>
      </c>
      <c r="E40" s="211"/>
      <c r="F40" s="211"/>
      <c r="G40" s="211"/>
      <c r="H40" s="211"/>
      <c r="I40" s="211"/>
      <c r="K40" s="1" t="str">
        <f>IF(K25="","",K28)</f>
        <v/>
      </c>
      <c r="L40" s="1" t="str">
        <f t="shared" ref="L40:S40" si="28">IF(L25="","",L28)</f>
        <v/>
      </c>
      <c r="M40" s="1" t="str">
        <f t="shared" si="28"/>
        <v/>
      </c>
      <c r="N40" s="1" t="str">
        <f t="shared" si="28"/>
        <v/>
      </c>
      <c r="O40" s="1" t="str">
        <f t="shared" si="28"/>
        <v/>
      </c>
      <c r="P40" s="1" t="str">
        <f t="shared" si="28"/>
        <v/>
      </c>
      <c r="Q40" s="1" t="str">
        <f t="shared" si="28"/>
        <v/>
      </c>
      <c r="R40" s="1" t="str">
        <f t="shared" si="28"/>
        <v/>
      </c>
      <c r="S40" s="1" t="str">
        <f t="shared" si="28"/>
        <v/>
      </c>
      <c r="W40" s="1" t="str">
        <f t="shared" ref="W40:AE40" si="29">IF(W25="","",W28)</f>
        <v/>
      </c>
      <c r="X40" s="1" t="str">
        <f t="shared" si="29"/>
        <v/>
      </c>
      <c r="Y40" s="1" t="str">
        <f t="shared" si="29"/>
        <v/>
      </c>
      <c r="Z40" s="1" t="str">
        <f t="shared" si="29"/>
        <v/>
      </c>
      <c r="AA40" s="1" t="str">
        <f t="shared" si="29"/>
        <v/>
      </c>
      <c r="AB40" s="1" t="str">
        <f t="shared" si="29"/>
        <v/>
      </c>
      <c r="AC40" s="1" t="str">
        <f t="shared" si="29"/>
        <v/>
      </c>
      <c r="AD40" s="1" t="str">
        <f t="shared" si="29"/>
        <v/>
      </c>
      <c r="AE40" s="1" t="str">
        <f t="shared" si="29"/>
        <v/>
      </c>
    </row>
    <row r="41" spans="2:37" ht="15">
      <c r="D41" s="211" t="str">
        <f>IF(AI32=0,"",C32)</f>
        <v/>
      </c>
      <c r="E41" s="211"/>
      <c r="F41" s="211"/>
      <c r="G41" s="211"/>
      <c r="H41" s="211"/>
      <c r="I41" s="211"/>
      <c r="K41" s="1" t="str">
        <f>IF(K32="","",K35)</f>
        <v/>
      </c>
      <c r="L41" s="1" t="str">
        <f t="shared" ref="L41:S41" si="30">IF(L32="","",L35)</f>
        <v/>
      </c>
      <c r="M41" s="1" t="str">
        <f t="shared" si="30"/>
        <v/>
      </c>
      <c r="N41" s="1" t="str">
        <f t="shared" si="30"/>
        <v/>
      </c>
      <c r="O41" s="1" t="str">
        <f t="shared" si="30"/>
        <v/>
      </c>
      <c r="P41" s="1" t="str">
        <f t="shared" si="30"/>
        <v/>
      </c>
      <c r="Q41" s="1" t="str">
        <f t="shared" si="30"/>
        <v/>
      </c>
      <c r="R41" s="1" t="str">
        <f t="shared" si="30"/>
        <v/>
      </c>
      <c r="S41" s="1" t="str">
        <f t="shared" si="30"/>
        <v/>
      </c>
      <c r="W41" s="1" t="str">
        <f t="shared" ref="W41:AF41" si="31">IF(W32="","",W35)</f>
        <v/>
      </c>
      <c r="X41" s="1" t="str">
        <f t="shared" si="31"/>
        <v/>
      </c>
      <c r="Y41" s="1" t="str">
        <f t="shared" si="31"/>
        <v/>
      </c>
      <c r="Z41" s="1" t="str">
        <f t="shared" si="31"/>
        <v/>
      </c>
      <c r="AA41" s="1" t="str">
        <f t="shared" si="31"/>
        <v/>
      </c>
      <c r="AB41" s="1" t="str">
        <f t="shared" si="31"/>
        <v/>
      </c>
      <c r="AC41" s="1" t="str">
        <f t="shared" si="31"/>
        <v/>
      </c>
      <c r="AD41" s="1" t="str">
        <f t="shared" si="31"/>
        <v/>
      </c>
      <c r="AE41" s="1" t="str">
        <f t="shared" si="31"/>
        <v/>
      </c>
      <c r="AF41" s="1" t="str">
        <f t="shared" si="31"/>
        <v/>
      </c>
      <c r="AI41" s="209" t="s">
        <v>19</v>
      </c>
      <c r="AJ41" s="209"/>
      <c r="AK41" s="209"/>
    </row>
    <row r="42" spans="2:37" ht="6" customHeight="1">
      <c r="D42" s="63"/>
      <c r="E42" s="63"/>
      <c r="F42" s="63"/>
      <c r="G42" s="63"/>
      <c r="H42" s="63"/>
      <c r="I42" s="63"/>
      <c r="AI42" s="64"/>
      <c r="AJ42" s="64"/>
      <c r="AK42" s="64"/>
    </row>
    <row r="43" spans="2:37" ht="18">
      <c r="D43" s="210">
        <f>IF(AND(AI11=0,NOT(C4="")),"",C4)</f>
        <v>0</v>
      </c>
      <c r="E43" s="210"/>
      <c r="F43" s="210"/>
      <c r="G43" s="210"/>
      <c r="H43" s="210"/>
      <c r="I43" s="210"/>
      <c r="K43" s="1" t="str">
        <f>IF(K38="","",SUM(K38:K41)-MAX(K38:K41))</f>
        <v/>
      </c>
      <c r="L43" s="1" t="str">
        <f t="shared" ref="L43:S43" si="32">IF(L38="","",SUM(L38:L41)-MAX(L38:L41))</f>
        <v/>
      </c>
      <c r="M43" s="1" t="str">
        <f t="shared" si="32"/>
        <v/>
      </c>
      <c r="N43" s="1" t="str">
        <f t="shared" si="32"/>
        <v/>
      </c>
      <c r="O43" s="1" t="str">
        <f t="shared" si="32"/>
        <v/>
      </c>
      <c r="P43" s="1" t="str">
        <f t="shared" si="32"/>
        <v/>
      </c>
      <c r="Q43" s="1" t="str">
        <f t="shared" si="32"/>
        <v/>
      </c>
      <c r="R43" s="1" t="str">
        <f t="shared" si="32"/>
        <v/>
      </c>
      <c r="S43" s="1" t="str">
        <f t="shared" si="32"/>
        <v/>
      </c>
      <c r="W43" s="1" t="str">
        <f t="shared" ref="W43:AE43" si="33">IF(W38="","",SUM(W38:W41)-MAX(W38:W41))</f>
        <v/>
      </c>
      <c r="X43" s="1" t="str">
        <f t="shared" si="33"/>
        <v/>
      </c>
      <c r="Y43" s="1" t="str">
        <f t="shared" si="33"/>
        <v/>
      </c>
      <c r="Z43" s="1" t="str">
        <f t="shared" si="33"/>
        <v/>
      </c>
      <c r="AA43" s="1" t="str">
        <f t="shared" si="33"/>
        <v/>
      </c>
      <c r="AB43" s="1" t="str">
        <f t="shared" si="33"/>
        <v/>
      </c>
      <c r="AC43" s="1" t="str">
        <f t="shared" si="33"/>
        <v/>
      </c>
      <c r="AD43" s="1" t="str">
        <f t="shared" si="33"/>
        <v/>
      </c>
      <c r="AE43" s="1" t="str">
        <f t="shared" si="33"/>
        <v/>
      </c>
      <c r="AI43" s="64"/>
      <c r="AJ43" s="64"/>
      <c r="AK43" s="65">
        <f>SUM(W43:AE43,K43:S43)</f>
        <v>0</v>
      </c>
    </row>
  </sheetData>
  <sheetProtection password="CA35" sheet="1" objects="1" scenarios="1"/>
  <mergeCells count="18">
    <mergeCell ref="AI41:AK41"/>
    <mergeCell ref="D43:I43"/>
    <mergeCell ref="H26:I26"/>
    <mergeCell ref="H27:I27"/>
    <mergeCell ref="H28:I28"/>
    <mergeCell ref="H33:I33"/>
    <mergeCell ref="H34:I34"/>
    <mergeCell ref="H35:I35"/>
    <mergeCell ref="D38:I38"/>
    <mergeCell ref="D39:I39"/>
    <mergeCell ref="D40:I40"/>
    <mergeCell ref="D41:I41"/>
    <mergeCell ref="H21:I21"/>
    <mergeCell ref="H12:I12"/>
    <mergeCell ref="H13:I13"/>
    <mergeCell ref="H14:I14"/>
    <mergeCell ref="H19:I19"/>
    <mergeCell ref="H20:I20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109"/>
  <sheetViews>
    <sheetView topLeftCell="A4" zoomScale="78" zoomScaleNormal="78" workbookViewId="0">
      <selection activeCell="B10" sqref="B10"/>
    </sheetView>
  </sheetViews>
  <sheetFormatPr defaultColWidth="9" defaultRowHeight="14.25"/>
  <cols>
    <col min="1" max="1" width="9" style="1"/>
    <col min="2" max="2" width="20.875" style="1" customWidth="1"/>
    <col min="3" max="3" width="10.5" style="1" customWidth="1"/>
    <col min="4" max="5" width="5.75" style="1" hidden="1" customWidth="1"/>
    <col min="6" max="6" width="14.25" style="1" hidden="1" customWidth="1"/>
    <col min="7" max="7" width="6.625" style="1" hidden="1" customWidth="1"/>
    <col min="8" max="8" width="7.375" style="1" hidden="1" customWidth="1"/>
    <col min="9" max="9" width="8.375" style="1" hidden="1" customWidth="1"/>
    <col min="10" max="10" width="6.375" style="1" hidden="1" customWidth="1"/>
    <col min="11" max="11" width="8.5" style="1" hidden="1" customWidth="1"/>
    <col min="12" max="12" width="8.625" style="1" hidden="1" customWidth="1"/>
    <col min="13" max="13" width="3.625" style="5" hidden="1" customWidth="1"/>
    <col min="14" max="14" width="13" style="5" customWidth="1"/>
    <col min="15" max="15" width="1" style="1" customWidth="1"/>
    <col min="16" max="24" width="5" style="1" customWidth="1"/>
    <col min="25" max="25" width="1" style="1" customWidth="1"/>
    <col min="26" max="26" width="5" style="1" customWidth="1"/>
    <col min="27" max="27" width="1" style="1" customWidth="1"/>
    <col min="28" max="36" width="5" style="1" customWidth="1"/>
    <col min="37" max="37" width="1" style="4" customWidth="1"/>
    <col min="38" max="38" width="5" style="1" customWidth="1"/>
    <col min="39" max="39" width="1" style="1" customWidth="1"/>
    <col min="40" max="40" width="16" style="1" customWidth="1"/>
    <col min="41" max="16384" width="9" style="1"/>
  </cols>
  <sheetData>
    <row r="1" spans="2:40" ht="15">
      <c r="F1" s="28"/>
      <c r="I1" s="2"/>
      <c r="J1" s="3"/>
    </row>
    <row r="2" spans="2:40" ht="15">
      <c r="F2" s="28"/>
      <c r="I2" s="3"/>
      <c r="J2" s="3"/>
    </row>
    <row r="3" spans="2:40" ht="14.25" customHeight="1">
      <c r="F3" s="70"/>
      <c r="I3" s="3"/>
      <c r="J3" s="3"/>
      <c r="N3" s="144" t="s">
        <v>4</v>
      </c>
      <c r="O3" s="7"/>
      <c r="P3" s="8">
        <v>1</v>
      </c>
      <c r="Q3" s="8">
        <v>2</v>
      </c>
      <c r="R3" s="8">
        <v>3</v>
      </c>
      <c r="S3" s="8">
        <v>4</v>
      </c>
      <c r="T3" s="8">
        <v>5</v>
      </c>
      <c r="U3" s="8">
        <v>6</v>
      </c>
      <c r="V3" s="8">
        <v>7</v>
      </c>
      <c r="W3" s="8">
        <v>8</v>
      </c>
      <c r="X3" s="8">
        <v>9</v>
      </c>
      <c r="Y3" s="9"/>
      <c r="Z3" s="8" t="s">
        <v>0</v>
      </c>
      <c r="AA3" s="9"/>
      <c r="AB3" s="8">
        <v>10</v>
      </c>
      <c r="AC3" s="8">
        <v>11</v>
      </c>
      <c r="AD3" s="8">
        <v>12</v>
      </c>
      <c r="AE3" s="8">
        <v>13</v>
      </c>
      <c r="AF3" s="8">
        <v>14</v>
      </c>
      <c r="AG3" s="8">
        <v>15</v>
      </c>
      <c r="AH3" s="8">
        <v>16</v>
      </c>
      <c r="AI3" s="8">
        <v>17</v>
      </c>
      <c r="AJ3" s="8">
        <v>18</v>
      </c>
      <c r="AK3" s="10"/>
      <c r="AL3" s="8" t="s">
        <v>1</v>
      </c>
      <c r="AM3" s="9"/>
      <c r="AN3" s="11" t="s">
        <v>5</v>
      </c>
    </row>
    <row r="4" spans="2:40" ht="15">
      <c r="F4" s="28"/>
      <c r="I4" s="3"/>
      <c r="J4" s="3"/>
      <c r="N4" s="141" t="s">
        <v>3</v>
      </c>
      <c r="O4" s="7"/>
      <c r="P4" s="14">
        <v>3</v>
      </c>
      <c r="Q4" s="14">
        <v>3</v>
      </c>
      <c r="R4" s="14">
        <v>3</v>
      </c>
      <c r="S4" s="14">
        <v>3</v>
      </c>
      <c r="T4" s="14">
        <v>3</v>
      </c>
      <c r="U4" s="14">
        <v>3</v>
      </c>
      <c r="V4" s="14">
        <v>3</v>
      </c>
      <c r="W4" s="14">
        <v>3</v>
      </c>
      <c r="X4" s="14">
        <v>3</v>
      </c>
      <c r="Y4" s="15"/>
      <c r="Z4" s="16">
        <f>SUM(P4:X4)</f>
        <v>27</v>
      </c>
      <c r="AA4" s="17"/>
      <c r="AB4" s="18">
        <v>3</v>
      </c>
      <c r="AC4" s="18">
        <v>3</v>
      </c>
      <c r="AD4" s="18">
        <v>3</v>
      </c>
      <c r="AE4" s="18">
        <v>3</v>
      </c>
      <c r="AF4" s="18">
        <v>3</v>
      </c>
      <c r="AG4" s="18">
        <v>3</v>
      </c>
      <c r="AH4" s="18">
        <v>3</v>
      </c>
      <c r="AI4" s="18">
        <v>3</v>
      </c>
      <c r="AJ4" s="18">
        <v>3</v>
      </c>
      <c r="AK4" s="19"/>
      <c r="AL4" s="20">
        <f>SUM(AB4:AJ4)</f>
        <v>27</v>
      </c>
      <c r="AM4" s="21"/>
      <c r="AN4" s="22">
        <f>AL4+Z4</f>
        <v>54</v>
      </c>
    </row>
    <row r="5" spans="2:40" ht="15">
      <c r="I5" s="3"/>
      <c r="J5" s="3"/>
      <c r="N5" s="145" t="s">
        <v>2</v>
      </c>
      <c r="O5" s="7"/>
      <c r="P5" s="24">
        <v>15</v>
      </c>
      <c r="Q5" s="24">
        <v>3</v>
      </c>
      <c r="R5" s="24">
        <v>17</v>
      </c>
      <c r="S5" s="24">
        <v>1</v>
      </c>
      <c r="T5" s="24">
        <v>13</v>
      </c>
      <c r="U5" s="24">
        <v>11</v>
      </c>
      <c r="V5" s="24">
        <v>7</v>
      </c>
      <c r="W5" s="24">
        <v>5</v>
      </c>
      <c r="X5" s="24">
        <v>9</v>
      </c>
      <c r="Y5" s="24"/>
      <c r="Z5" s="24"/>
      <c r="AA5" s="21"/>
      <c r="AB5" s="25">
        <v>16</v>
      </c>
      <c r="AC5" s="25">
        <v>4</v>
      </c>
      <c r="AD5" s="25">
        <v>18</v>
      </c>
      <c r="AE5" s="25">
        <v>2</v>
      </c>
      <c r="AF5" s="25">
        <v>14</v>
      </c>
      <c r="AG5" s="25">
        <v>12</v>
      </c>
      <c r="AH5" s="25">
        <v>8</v>
      </c>
      <c r="AI5" s="25">
        <v>6</v>
      </c>
      <c r="AJ5" s="25">
        <v>10</v>
      </c>
      <c r="AK5" s="26"/>
      <c r="AL5" s="27"/>
      <c r="AM5" s="27"/>
      <c r="AN5" s="27"/>
    </row>
    <row r="6" spans="2:40" ht="15">
      <c r="I6" s="3"/>
      <c r="J6" s="3"/>
    </row>
    <row r="7" spans="2:40" ht="15">
      <c r="I7" s="3"/>
      <c r="J7" s="3"/>
    </row>
    <row r="8" spans="2:40" ht="15" thickBot="1"/>
    <row r="9" spans="2:40" ht="15.75" customHeight="1">
      <c r="B9" s="148" t="s">
        <v>44</v>
      </c>
      <c r="D9" s="88"/>
      <c r="E9" s="89"/>
      <c r="F9" s="90" t="s">
        <v>28</v>
      </c>
      <c r="G9" s="90" t="s">
        <v>13</v>
      </c>
      <c r="H9" s="90" t="s">
        <v>20</v>
      </c>
      <c r="I9" s="90" t="s">
        <v>11</v>
      </c>
      <c r="J9" s="90" t="s">
        <v>12</v>
      </c>
      <c r="K9" s="91" t="s">
        <v>6</v>
      </c>
      <c r="L9" s="91" t="s">
        <v>15</v>
      </c>
      <c r="M9" s="91" t="s">
        <v>32</v>
      </c>
      <c r="N9" s="91" t="s">
        <v>35</v>
      </c>
      <c r="O9" s="129"/>
      <c r="P9" s="130">
        <v>1</v>
      </c>
      <c r="Q9" s="130">
        <v>2</v>
      </c>
      <c r="R9" s="130">
        <v>3</v>
      </c>
      <c r="S9" s="130">
        <v>4</v>
      </c>
      <c r="T9" s="130">
        <v>5</v>
      </c>
      <c r="U9" s="130">
        <v>6</v>
      </c>
      <c r="V9" s="130">
        <v>7</v>
      </c>
      <c r="W9" s="130">
        <v>8</v>
      </c>
      <c r="X9" s="130">
        <v>9</v>
      </c>
      <c r="Y9" s="129"/>
      <c r="Z9" s="130" t="s">
        <v>0</v>
      </c>
      <c r="AA9" s="129"/>
      <c r="AB9" s="130">
        <v>10</v>
      </c>
      <c r="AC9" s="130">
        <v>11</v>
      </c>
      <c r="AD9" s="130">
        <v>12</v>
      </c>
      <c r="AE9" s="130">
        <v>13</v>
      </c>
      <c r="AF9" s="130">
        <v>14</v>
      </c>
      <c r="AG9" s="130">
        <v>15</v>
      </c>
      <c r="AH9" s="130">
        <v>16</v>
      </c>
      <c r="AI9" s="130">
        <v>17</v>
      </c>
      <c r="AJ9" s="130">
        <v>18</v>
      </c>
      <c r="AK9" s="36"/>
      <c r="AL9" s="130" t="s">
        <v>1</v>
      </c>
      <c r="AM9" s="134"/>
      <c r="AN9" s="131" t="s">
        <v>34</v>
      </c>
    </row>
    <row r="10" spans="2:40" ht="15">
      <c r="B10" s="149" t="s">
        <v>60</v>
      </c>
      <c r="D10" s="92"/>
      <c r="E10" s="93"/>
      <c r="F10" s="127"/>
      <c r="G10" s="94" t="s">
        <v>21</v>
      </c>
      <c r="H10" s="94" t="s">
        <v>25</v>
      </c>
      <c r="I10" s="94">
        <v>72</v>
      </c>
      <c r="J10" s="94">
        <v>140</v>
      </c>
      <c r="K10" s="127">
        <v>12</v>
      </c>
      <c r="L10" s="95">
        <f>IF(K10="","X",(IFERROR(ROUND((K10*J10/113)+I10-$AN$4,0),"X")))</f>
        <v>33</v>
      </c>
      <c r="M10" s="128">
        <v>1</v>
      </c>
      <c r="N10" s="96">
        <v>8</v>
      </c>
      <c r="O10" s="27"/>
      <c r="P10" s="138">
        <v>3</v>
      </c>
      <c r="Q10" s="138">
        <v>3</v>
      </c>
      <c r="R10" s="138">
        <v>3</v>
      </c>
      <c r="S10" s="138">
        <v>4</v>
      </c>
      <c r="T10" s="138">
        <v>3</v>
      </c>
      <c r="U10" s="138">
        <v>4</v>
      </c>
      <c r="V10" s="138">
        <v>4</v>
      </c>
      <c r="W10" s="138">
        <v>3</v>
      </c>
      <c r="X10" s="138">
        <v>3</v>
      </c>
      <c r="Y10" s="21"/>
      <c r="Z10" s="20">
        <f>SUM(P10:X10)</f>
        <v>30</v>
      </c>
      <c r="AA10" s="21"/>
      <c r="AB10" s="127">
        <v>4</v>
      </c>
      <c r="AC10" s="127">
        <v>5</v>
      </c>
      <c r="AD10" s="127">
        <v>3</v>
      </c>
      <c r="AE10" s="127">
        <v>3</v>
      </c>
      <c r="AF10" s="127">
        <v>4</v>
      </c>
      <c r="AG10" s="127">
        <v>2</v>
      </c>
      <c r="AH10" s="127">
        <v>4</v>
      </c>
      <c r="AI10" s="127">
        <v>4</v>
      </c>
      <c r="AJ10" s="127">
        <v>4</v>
      </c>
      <c r="AK10" s="17"/>
      <c r="AL10" s="20">
        <f>SUM(AB10:AJ10)</f>
        <v>33</v>
      </c>
      <c r="AM10" s="46"/>
      <c r="AN10" s="133">
        <f>AL10+Z10</f>
        <v>63</v>
      </c>
    </row>
    <row r="11" spans="2:40" ht="14.25" hidden="1" customHeight="1">
      <c r="D11" s="97"/>
      <c r="E11" s="98"/>
      <c r="F11" s="98"/>
      <c r="G11" s="98"/>
      <c r="H11" s="98"/>
      <c r="I11" s="98"/>
      <c r="J11" s="98"/>
      <c r="K11" s="98"/>
      <c r="L11" s="154" t="s">
        <v>16</v>
      </c>
      <c r="M11" s="154"/>
      <c r="N11" s="154"/>
      <c r="O11" s="50"/>
      <c r="P11" s="139">
        <f t="shared" ref="P11:X11" si="0">IFERROR($N10-P$5,"")</f>
        <v>-7</v>
      </c>
      <c r="Q11" s="139">
        <f t="shared" si="0"/>
        <v>5</v>
      </c>
      <c r="R11" s="139">
        <f t="shared" si="0"/>
        <v>-9</v>
      </c>
      <c r="S11" s="139">
        <f t="shared" si="0"/>
        <v>7</v>
      </c>
      <c r="T11" s="139">
        <f t="shared" si="0"/>
        <v>-5</v>
      </c>
      <c r="U11" s="139">
        <f t="shared" si="0"/>
        <v>-3</v>
      </c>
      <c r="V11" s="139">
        <f t="shared" si="0"/>
        <v>1</v>
      </c>
      <c r="W11" s="139">
        <f t="shared" si="0"/>
        <v>3</v>
      </c>
      <c r="X11" s="139">
        <f t="shared" si="0"/>
        <v>-1</v>
      </c>
      <c r="Y11" s="139"/>
      <c r="Z11" s="139"/>
      <c r="AA11" s="139"/>
      <c r="AB11" s="139">
        <f t="shared" ref="AB11:AJ11" si="1">IFERROR($N10-AB$5,"")</f>
        <v>-8</v>
      </c>
      <c r="AC11" s="139">
        <f t="shared" si="1"/>
        <v>4</v>
      </c>
      <c r="AD11" s="139">
        <f t="shared" si="1"/>
        <v>-10</v>
      </c>
      <c r="AE11" s="139">
        <f t="shared" si="1"/>
        <v>6</v>
      </c>
      <c r="AF11" s="139">
        <f t="shared" si="1"/>
        <v>-6</v>
      </c>
      <c r="AG11" s="139">
        <f t="shared" si="1"/>
        <v>-4</v>
      </c>
      <c r="AH11" s="139">
        <f t="shared" si="1"/>
        <v>0</v>
      </c>
      <c r="AI11" s="139">
        <f t="shared" si="1"/>
        <v>2</v>
      </c>
      <c r="AJ11" s="139">
        <f t="shared" si="1"/>
        <v>-2</v>
      </c>
      <c r="AK11" s="140"/>
      <c r="AL11" s="139"/>
      <c r="AM11" s="50"/>
      <c r="AN11" s="50"/>
    </row>
    <row r="12" spans="2:40">
      <c r="D12" s="97"/>
      <c r="E12" s="98"/>
      <c r="F12" s="98"/>
      <c r="G12" s="98"/>
      <c r="H12" s="98"/>
      <c r="I12" s="98"/>
      <c r="J12" s="98"/>
      <c r="K12" s="98"/>
      <c r="L12" s="142" t="s">
        <v>36</v>
      </c>
      <c r="M12" s="142"/>
      <c r="N12" s="146" t="s">
        <v>37</v>
      </c>
      <c r="O12" s="50"/>
      <c r="P12" s="139">
        <f t="shared" ref="P12:X12" si="2">IF(P11="","",IF(P11&lt;0,0,IF(P11&lt;18,1,IF(P11&lt;36,2,3))))</f>
        <v>0</v>
      </c>
      <c r="Q12" s="139">
        <f t="shared" si="2"/>
        <v>1</v>
      </c>
      <c r="R12" s="139">
        <f t="shared" si="2"/>
        <v>0</v>
      </c>
      <c r="S12" s="139">
        <f t="shared" si="2"/>
        <v>1</v>
      </c>
      <c r="T12" s="139">
        <f t="shared" si="2"/>
        <v>0</v>
      </c>
      <c r="U12" s="139">
        <f t="shared" si="2"/>
        <v>0</v>
      </c>
      <c r="V12" s="139">
        <f t="shared" si="2"/>
        <v>1</v>
      </c>
      <c r="W12" s="139">
        <f t="shared" si="2"/>
        <v>1</v>
      </c>
      <c r="X12" s="139">
        <f t="shared" si="2"/>
        <v>0</v>
      </c>
      <c r="Y12" s="139"/>
      <c r="Z12" s="139"/>
      <c r="AA12" s="139"/>
      <c r="AB12" s="139">
        <f t="shared" ref="AB12:AJ12" si="3">IF(AB11="","",IF(AB11&lt;0,0,IF(AB11&lt;18,1,IF(AB11&lt;36,2,3))))</f>
        <v>0</v>
      </c>
      <c r="AC12" s="139">
        <f t="shared" si="3"/>
        <v>1</v>
      </c>
      <c r="AD12" s="139">
        <f t="shared" si="3"/>
        <v>0</v>
      </c>
      <c r="AE12" s="139">
        <f t="shared" si="3"/>
        <v>1</v>
      </c>
      <c r="AF12" s="139">
        <f t="shared" si="3"/>
        <v>0</v>
      </c>
      <c r="AG12" s="139">
        <f t="shared" si="3"/>
        <v>0</v>
      </c>
      <c r="AH12" s="139">
        <f t="shared" si="3"/>
        <v>1</v>
      </c>
      <c r="AI12" s="139">
        <f t="shared" si="3"/>
        <v>1</v>
      </c>
      <c r="AJ12" s="139">
        <f t="shared" si="3"/>
        <v>0</v>
      </c>
      <c r="AK12" s="140"/>
      <c r="AL12" s="139"/>
      <c r="AM12" s="50"/>
      <c r="AN12" s="136" t="s">
        <v>33</v>
      </c>
    </row>
    <row r="13" spans="2:40" ht="15">
      <c r="D13" s="97"/>
      <c r="E13" s="98"/>
      <c r="F13" s="98"/>
      <c r="G13" s="98"/>
      <c r="H13" s="98"/>
      <c r="I13" s="98"/>
      <c r="J13" s="98"/>
      <c r="K13" s="98"/>
      <c r="L13" s="132"/>
      <c r="M13" s="143" t="s">
        <v>31</v>
      </c>
      <c r="N13" s="94" t="s">
        <v>38</v>
      </c>
      <c r="O13" s="50"/>
      <c r="P13" s="141">
        <f>IFERROR(IF((P$4-P10+2+P12)&lt;0,0,IF(P10="","",(P$4-P10+2+P12))),"")</f>
        <v>2</v>
      </c>
      <c r="Q13" s="141">
        <f t="shared" ref="Q13:X13" si="4">IFERROR(IF((Q$4-Q10+2+Q12)&lt;0,0,IF(Q10="","",(Q$4-Q10+2+Q12))),"")</f>
        <v>3</v>
      </c>
      <c r="R13" s="141">
        <f t="shared" si="4"/>
        <v>2</v>
      </c>
      <c r="S13" s="141">
        <f t="shared" si="4"/>
        <v>2</v>
      </c>
      <c r="T13" s="141">
        <f t="shared" si="4"/>
        <v>2</v>
      </c>
      <c r="U13" s="141">
        <f t="shared" si="4"/>
        <v>1</v>
      </c>
      <c r="V13" s="141">
        <f t="shared" si="4"/>
        <v>2</v>
      </c>
      <c r="W13" s="141">
        <f t="shared" si="4"/>
        <v>3</v>
      </c>
      <c r="X13" s="141">
        <f t="shared" si="4"/>
        <v>2</v>
      </c>
      <c r="Y13" s="139"/>
      <c r="Z13" s="20">
        <f>SUM(P13:X13)</f>
        <v>19</v>
      </c>
      <c r="AA13" s="139"/>
      <c r="AB13" s="141">
        <f t="shared" ref="AB13:AJ13" si="5">IFERROR(IF((AB$4-AB10+2+AB12)&lt;0,0,IF(AB10="","",(AB$4-AB10+2+AB12))),"")</f>
        <v>1</v>
      </c>
      <c r="AC13" s="141">
        <f t="shared" si="5"/>
        <v>1</v>
      </c>
      <c r="AD13" s="141">
        <f t="shared" si="5"/>
        <v>2</v>
      </c>
      <c r="AE13" s="141">
        <f t="shared" si="5"/>
        <v>3</v>
      </c>
      <c r="AF13" s="141">
        <f t="shared" si="5"/>
        <v>1</v>
      </c>
      <c r="AG13" s="141">
        <f t="shared" si="5"/>
        <v>3</v>
      </c>
      <c r="AH13" s="141">
        <f t="shared" si="5"/>
        <v>2</v>
      </c>
      <c r="AI13" s="141">
        <f t="shared" si="5"/>
        <v>2</v>
      </c>
      <c r="AJ13" s="141">
        <f t="shared" si="5"/>
        <v>1</v>
      </c>
      <c r="AK13" s="140"/>
      <c r="AL13" s="20">
        <f>SUM(AB13:AJ13)</f>
        <v>16</v>
      </c>
      <c r="AM13" s="50"/>
      <c r="AN13" s="137">
        <f>SUM(Z13,AL13)</f>
        <v>35</v>
      </c>
    </row>
    <row r="14" spans="2:40" ht="15" thickBot="1"/>
    <row r="15" spans="2:40" ht="19.5" customHeight="1">
      <c r="B15" s="148" t="s">
        <v>44</v>
      </c>
      <c r="D15" s="88"/>
      <c r="E15" s="89"/>
      <c r="F15" s="90" t="s">
        <v>28</v>
      </c>
      <c r="G15" s="90" t="s">
        <v>13</v>
      </c>
      <c r="H15" s="90" t="s">
        <v>20</v>
      </c>
      <c r="I15" s="90" t="s">
        <v>11</v>
      </c>
      <c r="J15" s="90" t="s">
        <v>12</v>
      </c>
      <c r="K15" s="91" t="s">
        <v>6</v>
      </c>
      <c r="L15" s="91" t="s">
        <v>15</v>
      </c>
      <c r="M15" s="91" t="s">
        <v>32</v>
      </c>
      <c r="N15" s="91" t="s">
        <v>35</v>
      </c>
      <c r="O15" s="129"/>
      <c r="P15" s="130">
        <v>1</v>
      </c>
      <c r="Q15" s="130">
        <v>2</v>
      </c>
      <c r="R15" s="130">
        <v>3</v>
      </c>
      <c r="S15" s="130">
        <v>4</v>
      </c>
      <c r="T15" s="130">
        <v>5</v>
      </c>
      <c r="U15" s="130">
        <v>6</v>
      </c>
      <c r="V15" s="130">
        <v>7</v>
      </c>
      <c r="W15" s="130">
        <v>8</v>
      </c>
      <c r="X15" s="130">
        <v>9</v>
      </c>
      <c r="Y15" s="129"/>
      <c r="Z15" s="130" t="s">
        <v>0</v>
      </c>
      <c r="AA15" s="129"/>
      <c r="AB15" s="130">
        <v>10</v>
      </c>
      <c r="AC15" s="130">
        <v>11</v>
      </c>
      <c r="AD15" s="130">
        <v>12</v>
      </c>
      <c r="AE15" s="130">
        <v>13</v>
      </c>
      <c r="AF15" s="130">
        <v>14</v>
      </c>
      <c r="AG15" s="130">
        <v>15</v>
      </c>
      <c r="AH15" s="130">
        <v>16</v>
      </c>
      <c r="AI15" s="130">
        <v>17</v>
      </c>
      <c r="AJ15" s="130">
        <v>18</v>
      </c>
      <c r="AK15" s="36"/>
      <c r="AL15" s="130" t="s">
        <v>1</v>
      </c>
      <c r="AM15" s="134"/>
      <c r="AN15" s="131" t="s">
        <v>34</v>
      </c>
    </row>
    <row r="16" spans="2:40" ht="15">
      <c r="B16" s="1" t="s">
        <v>62</v>
      </c>
      <c r="D16" s="92"/>
      <c r="E16" s="93"/>
      <c r="F16" s="127"/>
      <c r="G16" s="94" t="s">
        <v>21</v>
      </c>
      <c r="H16" s="94" t="s">
        <v>25</v>
      </c>
      <c r="I16" s="94">
        <v>72</v>
      </c>
      <c r="J16" s="94">
        <v>140</v>
      </c>
      <c r="K16" s="127">
        <v>12</v>
      </c>
      <c r="L16" s="95">
        <f>IF(K16="","X",(IFERROR(ROUND((K16*J16/113)+I16-$AN$4,0),"X")))</f>
        <v>33</v>
      </c>
      <c r="M16" s="128">
        <v>1</v>
      </c>
      <c r="N16" s="96">
        <v>12</v>
      </c>
      <c r="O16" s="27"/>
      <c r="P16" s="138">
        <v>5</v>
      </c>
      <c r="Q16" s="138">
        <v>3</v>
      </c>
      <c r="R16" s="138">
        <v>4</v>
      </c>
      <c r="S16" s="138">
        <v>4</v>
      </c>
      <c r="T16" s="138">
        <v>4</v>
      </c>
      <c r="U16" s="138">
        <v>3</v>
      </c>
      <c r="V16" s="138">
        <v>3</v>
      </c>
      <c r="W16" s="138">
        <v>3</v>
      </c>
      <c r="X16" s="138">
        <v>4</v>
      </c>
      <c r="Y16" s="21"/>
      <c r="Z16" s="20">
        <f>SUM(P16:X16)</f>
        <v>33</v>
      </c>
      <c r="AA16" s="21"/>
      <c r="AB16" s="127">
        <v>4</v>
      </c>
      <c r="AC16" s="127">
        <v>5</v>
      </c>
      <c r="AD16" s="127">
        <v>3</v>
      </c>
      <c r="AE16" s="127">
        <v>4</v>
      </c>
      <c r="AF16" s="127">
        <v>3</v>
      </c>
      <c r="AG16" s="127">
        <v>4</v>
      </c>
      <c r="AH16" s="127">
        <v>4</v>
      </c>
      <c r="AI16" s="127">
        <v>6</v>
      </c>
      <c r="AJ16" s="127">
        <v>3</v>
      </c>
      <c r="AK16" s="17"/>
      <c r="AL16" s="20">
        <f>SUM(AB16:AJ16)</f>
        <v>36</v>
      </c>
      <c r="AM16" s="46"/>
      <c r="AN16" s="133">
        <f>AL16+Z16</f>
        <v>69</v>
      </c>
    </row>
    <row r="17" spans="2:40" hidden="1">
      <c r="D17" s="97"/>
      <c r="E17" s="98"/>
      <c r="F17" s="98"/>
      <c r="G17" s="98"/>
      <c r="H17" s="98"/>
      <c r="I17" s="98"/>
      <c r="J17" s="98"/>
      <c r="K17" s="98"/>
      <c r="L17" s="154" t="s">
        <v>16</v>
      </c>
      <c r="M17" s="154"/>
      <c r="N17" s="147"/>
      <c r="O17" s="50"/>
      <c r="P17" s="139">
        <f t="shared" ref="P17:X17" si="6">IFERROR($N16-P$5,"")</f>
        <v>-3</v>
      </c>
      <c r="Q17" s="139">
        <f t="shared" si="6"/>
        <v>9</v>
      </c>
      <c r="R17" s="139">
        <f t="shared" si="6"/>
        <v>-5</v>
      </c>
      <c r="S17" s="139">
        <f t="shared" si="6"/>
        <v>11</v>
      </c>
      <c r="T17" s="139">
        <f t="shared" si="6"/>
        <v>-1</v>
      </c>
      <c r="U17" s="139">
        <f t="shared" si="6"/>
        <v>1</v>
      </c>
      <c r="V17" s="139">
        <f t="shared" si="6"/>
        <v>5</v>
      </c>
      <c r="W17" s="139">
        <f t="shared" si="6"/>
        <v>7</v>
      </c>
      <c r="X17" s="139">
        <f t="shared" si="6"/>
        <v>3</v>
      </c>
      <c r="Y17" s="139"/>
      <c r="Z17" s="139"/>
      <c r="AA17" s="139"/>
      <c r="AB17" s="139">
        <f t="shared" ref="AB17:AJ17" si="7">IFERROR($N16-AB$5,"")</f>
        <v>-4</v>
      </c>
      <c r="AC17" s="139">
        <f t="shared" si="7"/>
        <v>8</v>
      </c>
      <c r="AD17" s="139">
        <f t="shared" si="7"/>
        <v>-6</v>
      </c>
      <c r="AE17" s="139">
        <f t="shared" si="7"/>
        <v>10</v>
      </c>
      <c r="AF17" s="139">
        <f t="shared" si="7"/>
        <v>-2</v>
      </c>
      <c r="AG17" s="139">
        <f t="shared" si="7"/>
        <v>0</v>
      </c>
      <c r="AH17" s="139">
        <f t="shared" si="7"/>
        <v>4</v>
      </c>
      <c r="AI17" s="139">
        <f t="shared" si="7"/>
        <v>6</v>
      </c>
      <c r="AJ17" s="139">
        <f t="shared" si="7"/>
        <v>2</v>
      </c>
      <c r="AK17" s="140"/>
      <c r="AL17" s="139"/>
      <c r="AM17" s="50"/>
      <c r="AN17" s="50"/>
    </row>
    <row r="18" spans="2:40">
      <c r="D18" s="97"/>
      <c r="E18" s="98"/>
      <c r="F18" s="98"/>
      <c r="G18" s="98"/>
      <c r="H18" s="98"/>
      <c r="I18" s="98"/>
      <c r="J18" s="98"/>
      <c r="K18" s="98"/>
      <c r="L18" s="142" t="s">
        <v>36</v>
      </c>
      <c r="M18" s="142"/>
      <c r="N18" s="146" t="s">
        <v>37</v>
      </c>
      <c r="O18" s="50"/>
      <c r="P18" s="139">
        <f t="shared" ref="P18:X18" si="8">IF(P17="","",IF(P17&lt;0,0,IF(P17&lt;18,1,IF(P17&lt;36,2,3))))</f>
        <v>0</v>
      </c>
      <c r="Q18" s="139">
        <f t="shared" si="8"/>
        <v>1</v>
      </c>
      <c r="R18" s="139">
        <f t="shared" si="8"/>
        <v>0</v>
      </c>
      <c r="S18" s="139">
        <f t="shared" si="8"/>
        <v>1</v>
      </c>
      <c r="T18" s="139">
        <f t="shared" si="8"/>
        <v>0</v>
      </c>
      <c r="U18" s="139">
        <f t="shared" si="8"/>
        <v>1</v>
      </c>
      <c r="V18" s="139">
        <f t="shared" si="8"/>
        <v>1</v>
      </c>
      <c r="W18" s="139">
        <f t="shared" si="8"/>
        <v>1</v>
      </c>
      <c r="X18" s="139">
        <f t="shared" si="8"/>
        <v>1</v>
      </c>
      <c r="Y18" s="139"/>
      <c r="Z18" s="139"/>
      <c r="AA18" s="139"/>
      <c r="AB18" s="139">
        <f t="shared" ref="AB18:AJ18" si="9">IF(AB17="","",IF(AB17&lt;0,0,IF(AB17&lt;18,1,IF(AB17&lt;36,2,3))))</f>
        <v>0</v>
      </c>
      <c r="AC18" s="139">
        <f t="shared" si="9"/>
        <v>1</v>
      </c>
      <c r="AD18" s="139">
        <f t="shared" si="9"/>
        <v>0</v>
      </c>
      <c r="AE18" s="139">
        <f t="shared" si="9"/>
        <v>1</v>
      </c>
      <c r="AF18" s="139">
        <f t="shared" si="9"/>
        <v>0</v>
      </c>
      <c r="AG18" s="139">
        <f t="shared" si="9"/>
        <v>1</v>
      </c>
      <c r="AH18" s="139">
        <f t="shared" si="9"/>
        <v>1</v>
      </c>
      <c r="AI18" s="139">
        <f t="shared" si="9"/>
        <v>1</v>
      </c>
      <c r="AJ18" s="139">
        <f t="shared" si="9"/>
        <v>1</v>
      </c>
      <c r="AK18" s="140"/>
      <c r="AL18" s="139"/>
      <c r="AM18" s="50"/>
      <c r="AN18" s="136" t="s">
        <v>33</v>
      </c>
    </row>
    <row r="19" spans="2:40" ht="15">
      <c r="D19" s="97"/>
      <c r="E19" s="98"/>
      <c r="F19" s="98"/>
      <c r="G19" s="98"/>
      <c r="H19" s="98"/>
      <c r="I19" s="98"/>
      <c r="J19" s="98"/>
      <c r="K19" s="98"/>
      <c r="L19" s="132"/>
      <c r="M19" s="143" t="s">
        <v>31</v>
      </c>
      <c r="N19" s="94" t="s">
        <v>38</v>
      </c>
      <c r="O19" s="50"/>
      <c r="P19" s="141">
        <f>IFERROR(IF((P$4-P16+2+P18)&lt;0,0,IF(P16="","",(P$4-P16+2+P18))),"")</f>
        <v>0</v>
      </c>
      <c r="Q19" s="141">
        <f t="shared" ref="Q19:X19" si="10">IFERROR(IF((Q$4-Q16+2+Q18)&lt;0,0,IF(Q16="","",(Q$4-Q16+2+Q18))),"")</f>
        <v>3</v>
      </c>
      <c r="R19" s="141">
        <f t="shared" si="10"/>
        <v>1</v>
      </c>
      <c r="S19" s="141">
        <f t="shared" si="10"/>
        <v>2</v>
      </c>
      <c r="T19" s="141">
        <f t="shared" si="10"/>
        <v>1</v>
      </c>
      <c r="U19" s="141">
        <f t="shared" si="10"/>
        <v>3</v>
      </c>
      <c r="V19" s="141">
        <f t="shared" si="10"/>
        <v>3</v>
      </c>
      <c r="W19" s="141">
        <f t="shared" si="10"/>
        <v>3</v>
      </c>
      <c r="X19" s="141">
        <f t="shared" si="10"/>
        <v>2</v>
      </c>
      <c r="Y19" s="139"/>
      <c r="Z19" s="20">
        <f>SUM(P19:X19)</f>
        <v>18</v>
      </c>
      <c r="AA19" s="139"/>
      <c r="AB19" s="141">
        <f t="shared" ref="AB19:AJ19" si="11">IFERROR(IF((AB$4-AB16+2+AB18)&lt;0,0,IF(AB16="","",(AB$4-AB16+2+AB18))),"")</f>
        <v>1</v>
      </c>
      <c r="AC19" s="141">
        <f t="shared" si="11"/>
        <v>1</v>
      </c>
      <c r="AD19" s="141">
        <f t="shared" si="11"/>
        <v>2</v>
      </c>
      <c r="AE19" s="141">
        <f t="shared" si="11"/>
        <v>2</v>
      </c>
      <c r="AF19" s="141">
        <f t="shared" si="11"/>
        <v>2</v>
      </c>
      <c r="AG19" s="141">
        <f t="shared" si="11"/>
        <v>2</v>
      </c>
      <c r="AH19" s="141">
        <f t="shared" si="11"/>
        <v>2</v>
      </c>
      <c r="AI19" s="141">
        <f t="shared" si="11"/>
        <v>0</v>
      </c>
      <c r="AJ19" s="141">
        <f t="shared" si="11"/>
        <v>3</v>
      </c>
      <c r="AK19" s="140"/>
      <c r="AL19" s="20">
        <f>SUM(AB19:AJ19)</f>
        <v>15</v>
      </c>
      <c r="AM19" s="50"/>
      <c r="AN19" s="137">
        <f>SUM(Z19,AL19)</f>
        <v>33</v>
      </c>
    </row>
    <row r="20" spans="2:40" ht="15" thickBot="1"/>
    <row r="21" spans="2:40" ht="15.75" customHeight="1">
      <c r="B21" s="148" t="s">
        <v>44</v>
      </c>
      <c r="D21" s="88"/>
      <c r="E21" s="89"/>
      <c r="F21" s="90" t="s">
        <v>28</v>
      </c>
      <c r="G21" s="90" t="s">
        <v>13</v>
      </c>
      <c r="H21" s="90" t="s">
        <v>20</v>
      </c>
      <c r="I21" s="90" t="s">
        <v>11</v>
      </c>
      <c r="J21" s="90" t="s">
        <v>12</v>
      </c>
      <c r="K21" s="91" t="s">
        <v>6</v>
      </c>
      <c r="L21" s="91" t="s">
        <v>15</v>
      </c>
      <c r="M21" s="91" t="s">
        <v>32</v>
      </c>
      <c r="N21" s="91" t="s">
        <v>35</v>
      </c>
      <c r="O21" s="129"/>
      <c r="P21" s="130">
        <v>1</v>
      </c>
      <c r="Q21" s="130">
        <v>2</v>
      </c>
      <c r="R21" s="130">
        <v>3</v>
      </c>
      <c r="S21" s="130">
        <v>4</v>
      </c>
      <c r="T21" s="130">
        <v>5</v>
      </c>
      <c r="U21" s="130">
        <v>6</v>
      </c>
      <c r="V21" s="130">
        <v>7</v>
      </c>
      <c r="W21" s="130">
        <v>8</v>
      </c>
      <c r="X21" s="130">
        <v>9</v>
      </c>
      <c r="Y21" s="129"/>
      <c r="Z21" s="130" t="s">
        <v>0</v>
      </c>
      <c r="AA21" s="129"/>
      <c r="AB21" s="130">
        <v>10</v>
      </c>
      <c r="AC21" s="130">
        <v>11</v>
      </c>
      <c r="AD21" s="130">
        <v>12</v>
      </c>
      <c r="AE21" s="130">
        <v>13</v>
      </c>
      <c r="AF21" s="130">
        <v>14</v>
      </c>
      <c r="AG21" s="130">
        <v>15</v>
      </c>
      <c r="AH21" s="130">
        <v>16</v>
      </c>
      <c r="AI21" s="130">
        <v>17</v>
      </c>
      <c r="AJ21" s="130">
        <v>18</v>
      </c>
      <c r="AK21" s="36"/>
      <c r="AL21" s="130" t="s">
        <v>1</v>
      </c>
      <c r="AM21" s="134"/>
      <c r="AN21" s="131" t="s">
        <v>34</v>
      </c>
    </row>
    <row r="22" spans="2:40" ht="15">
      <c r="B22" s="1" t="s">
        <v>71</v>
      </c>
      <c r="D22" s="92"/>
      <c r="E22" s="93"/>
      <c r="F22" s="127"/>
      <c r="G22" s="94" t="s">
        <v>21</v>
      </c>
      <c r="H22" s="94" t="s">
        <v>25</v>
      </c>
      <c r="I22" s="94">
        <v>72</v>
      </c>
      <c r="J22" s="94">
        <v>140</v>
      </c>
      <c r="K22" s="127">
        <v>12</v>
      </c>
      <c r="L22" s="95">
        <f>IF(K22="","X",(IFERROR(ROUND((K22*J22/113)+I22-$AN$4,0),"X")))</f>
        <v>33</v>
      </c>
      <c r="M22" s="128">
        <v>1</v>
      </c>
      <c r="N22" s="96">
        <v>13</v>
      </c>
      <c r="O22" s="27"/>
      <c r="P22" s="138">
        <v>7</v>
      </c>
      <c r="Q22" s="138">
        <v>4</v>
      </c>
      <c r="R22" s="138">
        <v>3</v>
      </c>
      <c r="S22" s="138">
        <v>4</v>
      </c>
      <c r="T22" s="138">
        <v>4</v>
      </c>
      <c r="U22" s="138">
        <v>4</v>
      </c>
      <c r="V22" s="138">
        <v>4</v>
      </c>
      <c r="W22" s="138">
        <v>4</v>
      </c>
      <c r="X22" s="138">
        <v>4</v>
      </c>
      <c r="Y22" s="21"/>
      <c r="Z22" s="20">
        <f>SUM(P22:X22)</f>
        <v>38</v>
      </c>
      <c r="AA22" s="21"/>
      <c r="AB22" s="127">
        <v>3</v>
      </c>
      <c r="AC22" s="127">
        <v>4</v>
      </c>
      <c r="AD22" s="127">
        <v>3</v>
      </c>
      <c r="AE22" s="127">
        <v>4</v>
      </c>
      <c r="AF22" s="127">
        <v>4</v>
      </c>
      <c r="AG22" s="127">
        <v>3</v>
      </c>
      <c r="AH22" s="127">
        <v>3</v>
      </c>
      <c r="AI22" s="127">
        <v>5</v>
      </c>
      <c r="AJ22" s="127">
        <v>4</v>
      </c>
      <c r="AK22" s="17"/>
      <c r="AL22" s="20">
        <f>SUM(AB22:AJ22)</f>
        <v>33</v>
      </c>
      <c r="AM22" s="46"/>
      <c r="AN22" s="133">
        <f>AL22+Z22</f>
        <v>71</v>
      </c>
    </row>
    <row r="23" spans="2:40" ht="14.25" hidden="1" customHeight="1">
      <c r="D23" s="97"/>
      <c r="E23" s="98"/>
      <c r="F23" s="98"/>
      <c r="G23" s="98"/>
      <c r="H23" s="98"/>
      <c r="I23" s="98"/>
      <c r="J23" s="98"/>
      <c r="K23" s="98"/>
      <c r="L23" s="154" t="s">
        <v>16</v>
      </c>
      <c r="M23" s="154"/>
      <c r="N23" s="154"/>
      <c r="O23" s="50"/>
      <c r="P23" s="139">
        <f t="shared" ref="P23:X23" si="12">IFERROR($N22-P$5,"")</f>
        <v>-2</v>
      </c>
      <c r="Q23" s="139">
        <f t="shared" si="12"/>
        <v>10</v>
      </c>
      <c r="R23" s="139">
        <f t="shared" si="12"/>
        <v>-4</v>
      </c>
      <c r="S23" s="139">
        <f t="shared" si="12"/>
        <v>12</v>
      </c>
      <c r="T23" s="139">
        <f t="shared" si="12"/>
        <v>0</v>
      </c>
      <c r="U23" s="139">
        <f t="shared" si="12"/>
        <v>2</v>
      </c>
      <c r="V23" s="139">
        <f t="shared" si="12"/>
        <v>6</v>
      </c>
      <c r="W23" s="139">
        <f t="shared" si="12"/>
        <v>8</v>
      </c>
      <c r="X23" s="139">
        <f t="shared" si="12"/>
        <v>4</v>
      </c>
      <c r="Y23" s="139"/>
      <c r="Z23" s="139"/>
      <c r="AA23" s="139"/>
      <c r="AB23" s="139">
        <f t="shared" ref="AB23:AJ23" si="13">IFERROR($N22-AB$5,"")</f>
        <v>-3</v>
      </c>
      <c r="AC23" s="139">
        <f t="shared" si="13"/>
        <v>9</v>
      </c>
      <c r="AD23" s="139">
        <f t="shared" si="13"/>
        <v>-5</v>
      </c>
      <c r="AE23" s="139">
        <f t="shared" si="13"/>
        <v>11</v>
      </c>
      <c r="AF23" s="139">
        <f t="shared" si="13"/>
        <v>-1</v>
      </c>
      <c r="AG23" s="139">
        <f t="shared" si="13"/>
        <v>1</v>
      </c>
      <c r="AH23" s="139">
        <f t="shared" si="13"/>
        <v>5</v>
      </c>
      <c r="AI23" s="139">
        <f t="shared" si="13"/>
        <v>7</v>
      </c>
      <c r="AJ23" s="139">
        <f t="shared" si="13"/>
        <v>3</v>
      </c>
      <c r="AK23" s="140"/>
      <c r="AL23" s="139"/>
      <c r="AM23" s="50"/>
      <c r="AN23" s="50"/>
    </row>
    <row r="24" spans="2:40">
      <c r="D24" s="97"/>
      <c r="E24" s="98"/>
      <c r="F24" s="98"/>
      <c r="G24" s="98"/>
      <c r="H24" s="98"/>
      <c r="I24" s="98"/>
      <c r="J24" s="98"/>
      <c r="K24" s="98"/>
      <c r="L24" s="142" t="s">
        <v>36</v>
      </c>
      <c r="M24" s="142"/>
      <c r="N24" s="146" t="s">
        <v>37</v>
      </c>
      <c r="O24" s="50"/>
      <c r="P24" s="139">
        <f t="shared" ref="P24:X24" si="14">IF(P23="","",IF(P23&lt;0,0,IF(P23&lt;18,1,IF(P23&lt;36,2,3))))</f>
        <v>0</v>
      </c>
      <c r="Q24" s="139">
        <f t="shared" si="14"/>
        <v>1</v>
      </c>
      <c r="R24" s="139">
        <f t="shared" si="14"/>
        <v>0</v>
      </c>
      <c r="S24" s="139">
        <f t="shared" si="14"/>
        <v>1</v>
      </c>
      <c r="T24" s="139">
        <f t="shared" si="14"/>
        <v>1</v>
      </c>
      <c r="U24" s="139">
        <f t="shared" si="14"/>
        <v>1</v>
      </c>
      <c r="V24" s="139">
        <f t="shared" si="14"/>
        <v>1</v>
      </c>
      <c r="W24" s="139">
        <f t="shared" si="14"/>
        <v>1</v>
      </c>
      <c r="X24" s="139">
        <f t="shared" si="14"/>
        <v>1</v>
      </c>
      <c r="Y24" s="139"/>
      <c r="Z24" s="139"/>
      <c r="AA24" s="139"/>
      <c r="AB24" s="139">
        <f t="shared" ref="AB24:AJ24" si="15">IF(AB23="","",IF(AB23&lt;0,0,IF(AB23&lt;18,1,IF(AB23&lt;36,2,3))))</f>
        <v>0</v>
      </c>
      <c r="AC24" s="139">
        <f t="shared" si="15"/>
        <v>1</v>
      </c>
      <c r="AD24" s="139">
        <f t="shared" si="15"/>
        <v>0</v>
      </c>
      <c r="AE24" s="139">
        <f t="shared" si="15"/>
        <v>1</v>
      </c>
      <c r="AF24" s="139">
        <f t="shared" si="15"/>
        <v>0</v>
      </c>
      <c r="AG24" s="139">
        <f t="shared" si="15"/>
        <v>1</v>
      </c>
      <c r="AH24" s="139">
        <f t="shared" si="15"/>
        <v>1</v>
      </c>
      <c r="AI24" s="139">
        <f t="shared" si="15"/>
        <v>1</v>
      </c>
      <c r="AJ24" s="139">
        <f t="shared" si="15"/>
        <v>1</v>
      </c>
      <c r="AK24" s="140"/>
      <c r="AL24" s="139"/>
      <c r="AM24" s="50"/>
      <c r="AN24" s="136" t="s">
        <v>33</v>
      </c>
    </row>
    <row r="25" spans="2:40" ht="15">
      <c r="D25" s="97"/>
      <c r="E25" s="98"/>
      <c r="F25" s="98"/>
      <c r="G25" s="98"/>
      <c r="H25" s="98"/>
      <c r="I25" s="98"/>
      <c r="J25" s="98"/>
      <c r="K25" s="98"/>
      <c r="L25" s="132"/>
      <c r="M25" s="143" t="s">
        <v>31</v>
      </c>
      <c r="N25" s="94" t="s">
        <v>38</v>
      </c>
      <c r="O25" s="50"/>
      <c r="P25" s="141">
        <f>IFERROR(IF((P$4-P22+2+P24)&lt;0,0,IF(P22="","",(P$4-P22+2+P24))),"")</f>
        <v>0</v>
      </c>
      <c r="Q25" s="141">
        <f t="shared" ref="Q25:X25" si="16">IFERROR(IF((Q$4-Q22+2+Q24)&lt;0,0,IF(Q22="","",(Q$4-Q22+2+Q24))),"")</f>
        <v>2</v>
      </c>
      <c r="R25" s="141">
        <f t="shared" si="16"/>
        <v>2</v>
      </c>
      <c r="S25" s="141">
        <f t="shared" si="16"/>
        <v>2</v>
      </c>
      <c r="T25" s="141">
        <f t="shared" si="16"/>
        <v>2</v>
      </c>
      <c r="U25" s="141">
        <f t="shared" si="16"/>
        <v>2</v>
      </c>
      <c r="V25" s="141">
        <f t="shared" si="16"/>
        <v>2</v>
      </c>
      <c r="W25" s="141">
        <f t="shared" si="16"/>
        <v>2</v>
      </c>
      <c r="X25" s="141">
        <f t="shared" si="16"/>
        <v>2</v>
      </c>
      <c r="Y25" s="139"/>
      <c r="Z25" s="20">
        <f>SUM(P25:X25)</f>
        <v>16</v>
      </c>
      <c r="AA25" s="139"/>
      <c r="AB25" s="141">
        <f t="shared" ref="AB25:AJ25" si="17">IFERROR(IF((AB$4-AB22+2+AB24)&lt;0,0,IF(AB22="","",(AB$4-AB22+2+AB24))),"")</f>
        <v>2</v>
      </c>
      <c r="AC25" s="141">
        <f t="shared" si="17"/>
        <v>2</v>
      </c>
      <c r="AD25" s="141">
        <f t="shared" si="17"/>
        <v>2</v>
      </c>
      <c r="AE25" s="141">
        <f t="shared" si="17"/>
        <v>2</v>
      </c>
      <c r="AF25" s="141">
        <f t="shared" si="17"/>
        <v>1</v>
      </c>
      <c r="AG25" s="141">
        <f t="shared" si="17"/>
        <v>3</v>
      </c>
      <c r="AH25" s="141">
        <f t="shared" si="17"/>
        <v>3</v>
      </c>
      <c r="AI25" s="141">
        <f t="shared" si="17"/>
        <v>1</v>
      </c>
      <c r="AJ25" s="141">
        <f t="shared" si="17"/>
        <v>2</v>
      </c>
      <c r="AK25" s="140"/>
      <c r="AL25" s="20">
        <f>SUM(AB25:AJ25)</f>
        <v>18</v>
      </c>
      <c r="AM25" s="50"/>
      <c r="AN25" s="137">
        <f>SUM(Z25,AL25)</f>
        <v>34</v>
      </c>
    </row>
    <row r="26" spans="2:40" ht="15" thickBot="1"/>
    <row r="27" spans="2:40" ht="19.5" customHeight="1">
      <c r="B27" s="148" t="s">
        <v>44</v>
      </c>
      <c r="D27" s="88"/>
      <c r="E27" s="89"/>
      <c r="F27" s="90" t="s">
        <v>28</v>
      </c>
      <c r="G27" s="90" t="s">
        <v>13</v>
      </c>
      <c r="H27" s="90" t="s">
        <v>20</v>
      </c>
      <c r="I27" s="90" t="s">
        <v>11</v>
      </c>
      <c r="J27" s="90" t="s">
        <v>12</v>
      </c>
      <c r="K27" s="91" t="s">
        <v>6</v>
      </c>
      <c r="L27" s="91" t="s">
        <v>15</v>
      </c>
      <c r="M27" s="91" t="s">
        <v>32</v>
      </c>
      <c r="N27" s="91" t="s">
        <v>35</v>
      </c>
      <c r="O27" s="129"/>
      <c r="P27" s="130">
        <v>1</v>
      </c>
      <c r="Q27" s="130">
        <v>2</v>
      </c>
      <c r="R27" s="130">
        <v>3</v>
      </c>
      <c r="S27" s="130">
        <v>4</v>
      </c>
      <c r="T27" s="130">
        <v>5</v>
      </c>
      <c r="U27" s="130">
        <v>6</v>
      </c>
      <c r="V27" s="130">
        <v>7</v>
      </c>
      <c r="W27" s="130">
        <v>8</v>
      </c>
      <c r="X27" s="130">
        <v>9</v>
      </c>
      <c r="Y27" s="129"/>
      <c r="Z27" s="130" t="s">
        <v>0</v>
      </c>
      <c r="AA27" s="129"/>
      <c r="AB27" s="130">
        <v>10</v>
      </c>
      <c r="AC27" s="130">
        <v>11</v>
      </c>
      <c r="AD27" s="130">
        <v>12</v>
      </c>
      <c r="AE27" s="130">
        <v>13</v>
      </c>
      <c r="AF27" s="130">
        <v>14</v>
      </c>
      <c r="AG27" s="130">
        <v>15</v>
      </c>
      <c r="AH27" s="130">
        <v>16</v>
      </c>
      <c r="AI27" s="130">
        <v>17</v>
      </c>
      <c r="AJ27" s="130">
        <v>18</v>
      </c>
      <c r="AK27" s="36"/>
      <c r="AL27" s="130" t="s">
        <v>1</v>
      </c>
      <c r="AM27" s="134"/>
      <c r="AN27" s="131" t="s">
        <v>34</v>
      </c>
    </row>
    <row r="28" spans="2:40" ht="15">
      <c r="B28" s="1" t="s">
        <v>72</v>
      </c>
      <c r="D28" s="92"/>
      <c r="E28" s="93"/>
      <c r="F28" s="127"/>
      <c r="G28" s="94" t="s">
        <v>21</v>
      </c>
      <c r="H28" s="94" t="s">
        <v>25</v>
      </c>
      <c r="I28" s="94">
        <v>72</v>
      </c>
      <c r="J28" s="94">
        <v>140</v>
      </c>
      <c r="K28" s="127">
        <v>12</v>
      </c>
      <c r="L28" s="95">
        <f>IF(K28="","X",(IFERROR(ROUND((K28*J28/113)+I28-$AN$4,0),"X")))</f>
        <v>33</v>
      </c>
      <c r="M28" s="128">
        <v>1</v>
      </c>
      <c r="N28" s="96">
        <v>21</v>
      </c>
      <c r="O28" s="27"/>
      <c r="P28" s="138">
        <v>3</v>
      </c>
      <c r="Q28" s="138">
        <v>3</v>
      </c>
      <c r="R28" s="138">
        <v>5</v>
      </c>
      <c r="S28" s="138">
        <v>5</v>
      </c>
      <c r="T28" s="138">
        <v>2</v>
      </c>
      <c r="U28" s="138">
        <v>3</v>
      </c>
      <c r="V28" s="138">
        <v>4</v>
      </c>
      <c r="W28" s="138">
        <v>6</v>
      </c>
      <c r="X28" s="138">
        <v>4</v>
      </c>
      <c r="Y28" s="21"/>
      <c r="Z28" s="20">
        <f>SUM(P28:X28)</f>
        <v>35</v>
      </c>
      <c r="AA28" s="21"/>
      <c r="AB28" s="127">
        <v>3</v>
      </c>
      <c r="AC28" s="127">
        <v>4</v>
      </c>
      <c r="AD28" s="127">
        <v>3</v>
      </c>
      <c r="AE28" s="127">
        <v>5</v>
      </c>
      <c r="AF28" s="127">
        <v>5</v>
      </c>
      <c r="AG28" s="127">
        <v>4</v>
      </c>
      <c r="AH28" s="127">
        <v>4</v>
      </c>
      <c r="AI28" s="127">
        <v>4</v>
      </c>
      <c r="AJ28" s="127">
        <v>4</v>
      </c>
      <c r="AK28" s="17"/>
      <c r="AL28" s="20">
        <f>SUM(AB28:AJ28)</f>
        <v>36</v>
      </c>
      <c r="AM28" s="46"/>
      <c r="AN28" s="133">
        <f>AL28+Z28</f>
        <v>71</v>
      </c>
    </row>
    <row r="29" spans="2:40" hidden="1">
      <c r="D29" s="97"/>
      <c r="E29" s="98"/>
      <c r="F29" s="98"/>
      <c r="G29" s="98"/>
      <c r="H29" s="98"/>
      <c r="I29" s="98"/>
      <c r="J29" s="98"/>
      <c r="K29" s="98"/>
      <c r="L29" s="154" t="s">
        <v>16</v>
      </c>
      <c r="M29" s="154"/>
      <c r="N29" s="147"/>
      <c r="O29" s="50"/>
      <c r="P29" s="139">
        <f t="shared" ref="P29:X29" si="18">IFERROR($N28-P$5,"")</f>
        <v>6</v>
      </c>
      <c r="Q29" s="139">
        <f t="shared" si="18"/>
        <v>18</v>
      </c>
      <c r="R29" s="139">
        <f t="shared" si="18"/>
        <v>4</v>
      </c>
      <c r="S29" s="139">
        <f t="shared" si="18"/>
        <v>20</v>
      </c>
      <c r="T29" s="139">
        <f t="shared" si="18"/>
        <v>8</v>
      </c>
      <c r="U29" s="139">
        <f t="shared" si="18"/>
        <v>10</v>
      </c>
      <c r="V29" s="139">
        <f t="shared" si="18"/>
        <v>14</v>
      </c>
      <c r="W29" s="139">
        <f t="shared" si="18"/>
        <v>16</v>
      </c>
      <c r="X29" s="139">
        <f t="shared" si="18"/>
        <v>12</v>
      </c>
      <c r="Y29" s="139"/>
      <c r="Z29" s="139"/>
      <c r="AA29" s="139"/>
      <c r="AB29" s="139">
        <f t="shared" ref="AB29:AJ29" si="19">IFERROR($N28-AB$5,"")</f>
        <v>5</v>
      </c>
      <c r="AC29" s="139">
        <f t="shared" si="19"/>
        <v>17</v>
      </c>
      <c r="AD29" s="139">
        <f t="shared" si="19"/>
        <v>3</v>
      </c>
      <c r="AE29" s="139">
        <f t="shared" si="19"/>
        <v>19</v>
      </c>
      <c r="AF29" s="139">
        <f t="shared" si="19"/>
        <v>7</v>
      </c>
      <c r="AG29" s="139">
        <f t="shared" si="19"/>
        <v>9</v>
      </c>
      <c r="AH29" s="139">
        <f t="shared" si="19"/>
        <v>13</v>
      </c>
      <c r="AI29" s="139">
        <f t="shared" si="19"/>
        <v>15</v>
      </c>
      <c r="AJ29" s="139">
        <f t="shared" si="19"/>
        <v>11</v>
      </c>
      <c r="AK29" s="140"/>
      <c r="AL29" s="139"/>
      <c r="AM29" s="50"/>
      <c r="AN29" s="50"/>
    </row>
    <row r="30" spans="2:40">
      <c r="D30" s="97"/>
      <c r="E30" s="98"/>
      <c r="F30" s="98"/>
      <c r="G30" s="98"/>
      <c r="H30" s="98"/>
      <c r="I30" s="98"/>
      <c r="J30" s="98"/>
      <c r="K30" s="98"/>
      <c r="L30" s="142" t="s">
        <v>36</v>
      </c>
      <c r="M30" s="142"/>
      <c r="N30" s="146" t="s">
        <v>37</v>
      </c>
      <c r="O30" s="50"/>
      <c r="P30" s="139">
        <f t="shared" ref="P30:X30" si="20">IF(P29="","",IF(P29&lt;0,0,IF(P29&lt;18,1,IF(P29&lt;36,2,3))))</f>
        <v>1</v>
      </c>
      <c r="Q30" s="139">
        <f t="shared" si="20"/>
        <v>2</v>
      </c>
      <c r="R30" s="139">
        <f t="shared" si="20"/>
        <v>1</v>
      </c>
      <c r="S30" s="139">
        <f t="shared" si="20"/>
        <v>2</v>
      </c>
      <c r="T30" s="139">
        <f t="shared" si="20"/>
        <v>1</v>
      </c>
      <c r="U30" s="139">
        <f t="shared" si="20"/>
        <v>1</v>
      </c>
      <c r="V30" s="139">
        <f t="shared" si="20"/>
        <v>1</v>
      </c>
      <c r="W30" s="139">
        <f t="shared" si="20"/>
        <v>1</v>
      </c>
      <c r="X30" s="139">
        <f t="shared" si="20"/>
        <v>1</v>
      </c>
      <c r="Y30" s="139"/>
      <c r="Z30" s="139"/>
      <c r="AA30" s="139"/>
      <c r="AB30" s="139">
        <f t="shared" ref="AB30:AJ30" si="21">IF(AB29="","",IF(AB29&lt;0,0,IF(AB29&lt;18,1,IF(AB29&lt;36,2,3))))</f>
        <v>1</v>
      </c>
      <c r="AC30" s="139">
        <f t="shared" si="21"/>
        <v>1</v>
      </c>
      <c r="AD30" s="139">
        <f t="shared" si="21"/>
        <v>1</v>
      </c>
      <c r="AE30" s="139">
        <f t="shared" si="21"/>
        <v>2</v>
      </c>
      <c r="AF30" s="139">
        <f t="shared" si="21"/>
        <v>1</v>
      </c>
      <c r="AG30" s="139">
        <f t="shared" si="21"/>
        <v>1</v>
      </c>
      <c r="AH30" s="139">
        <f t="shared" si="21"/>
        <v>1</v>
      </c>
      <c r="AI30" s="139">
        <f t="shared" si="21"/>
        <v>1</v>
      </c>
      <c r="AJ30" s="139">
        <f t="shared" si="21"/>
        <v>1</v>
      </c>
      <c r="AK30" s="140"/>
      <c r="AL30" s="139"/>
      <c r="AM30" s="50"/>
      <c r="AN30" s="136" t="s">
        <v>33</v>
      </c>
    </row>
    <row r="31" spans="2:40" ht="15">
      <c r="D31" s="97"/>
      <c r="E31" s="98"/>
      <c r="F31" s="98"/>
      <c r="G31" s="98"/>
      <c r="H31" s="98"/>
      <c r="I31" s="98"/>
      <c r="J31" s="98"/>
      <c r="K31" s="98"/>
      <c r="L31" s="132"/>
      <c r="M31" s="143" t="s">
        <v>31</v>
      </c>
      <c r="N31" s="94" t="s">
        <v>38</v>
      </c>
      <c r="O31" s="50"/>
      <c r="P31" s="141">
        <f>IFERROR(IF((P$4-P28+2+P30)&lt;0,0,IF(P28="","",(P$4-P28+2+P30))),"")</f>
        <v>3</v>
      </c>
      <c r="Q31" s="141">
        <f t="shared" ref="Q31:X31" si="22">IFERROR(IF((Q$4-Q28+2+Q30)&lt;0,0,IF(Q28="","",(Q$4-Q28+2+Q30))),"")</f>
        <v>4</v>
      </c>
      <c r="R31" s="141">
        <f t="shared" si="22"/>
        <v>1</v>
      </c>
      <c r="S31" s="141">
        <f t="shared" si="22"/>
        <v>2</v>
      </c>
      <c r="T31" s="141">
        <f t="shared" si="22"/>
        <v>4</v>
      </c>
      <c r="U31" s="141">
        <f t="shared" si="22"/>
        <v>3</v>
      </c>
      <c r="V31" s="141">
        <f t="shared" si="22"/>
        <v>2</v>
      </c>
      <c r="W31" s="141">
        <f t="shared" si="22"/>
        <v>0</v>
      </c>
      <c r="X31" s="141">
        <f t="shared" si="22"/>
        <v>2</v>
      </c>
      <c r="Y31" s="139"/>
      <c r="Z31" s="20">
        <f>SUM(P31:X31)</f>
        <v>21</v>
      </c>
      <c r="AA31" s="139"/>
      <c r="AB31" s="141">
        <f t="shared" ref="AB31:AJ31" si="23">IFERROR(IF((AB$4-AB28+2+AB30)&lt;0,0,IF(AB28="","",(AB$4-AB28+2+AB30))),"")</f>
        <v>3</v>
      </c>
      <c r="AC31" s="141">
        <f t="shared" si="23"/>
        <v>2</v>
      </c>
      <c r="AD31" s="141">
        <f t="shared" si="23"/>
        <v>3</v>
      </c>
      <c r="AE31" s="141">
        <f t="shared" si="23"/>
        <v>2</v>
      </c>
      <c r="AF31" s="141">
        <f t="shared" si="23"/>
        <v>1</v>
      </c>
      <c r="AG31" s="141">
        <f t="shared" si="23"/>
        <v>2</v>
      </c>
      <c r="AH31" s="141">
        <f t="shared" si="23"/>
        <v>2</v>
      </c>
      <c r="AI31" s="141">
        <f t="shared" si="23"/>
        <v>2</v>
      </c>
      <c r="AJ31" s="141">
        <f t="shared" si="23"/>
        <v>2</v>
      </c>
      <c r="AK31" s="140"/>
      <c r="AL31" s="20">
        <f>SUM(AB31:AJ31)</f>
        <v>19</v>
      </c>
      <c r="AM31" s="50"/>
      <c r="AN31" s="137">
        <f>SUM(Z31,AL31)</f>
        <v>40</v>
      </c>
    </row>
    <row r="32" spans="2:40" ht="15" thickBot="1"/>
    <row r="33" spans="2:40" ht="15.75" customHeight="1">
      <c r="B33" s="148" t="s">
        <v>44</v>
      </c>
      <c r="D33" s="88"/>
      <c r="E33" s="89"/>
      <c r="F33" s="90" t="s">
        <v>28</v>
      </c>
      <c r="G33" s="90" t="s">
        <v>13</v>
      </c>
      <c r="H33" s="90" t="s">
        <v>20</v>
      </c>
      <c r="I33" s="90" t="s">
        <v>11</v>
      </c>
      <c r="J33" s="90" t="s">
        <v>12</v>
      </c>
      <c r="K33" s="91" t="s">
        <v>6</v>
      </c>
      <c r="L33" s="91" t="s">
        <v>15</v>
      </c>
      <c r="M33" s="91" t="s">
        <v>32</v>
      </c>
      <c r="N33" s="91" t="s">
        <v>35</v>
      </c>
      <c r="O33" s="129"/>
      <c r="P33" s="130">
        <v>1</v>
      </c>
      <c r="Q33" s="130">
        <v>2</v>
      </c>
      <c r="R33" s="130">
        <v>3</v>
      </c>
      <c r="S33" s="130">
        <v>4</v>
      </c>
      <c r="T33" s="130">
        <v>5</v>
      </c>
      <c r="U33" s="130">
        <v>6</v>
      </c>
      <c r="V33" s="130">
        <v>7</v>
      </c>
      <c r="W33" s="130">
        <v>8</v>
      </c>
      <c r="X33" s="130">
        <v>9</v>
      </c>
      <c r="Y33" s="129"/>
      <c r="Z33" s="130" t="s">
        <v>0</v>
      </c>
      <c r="AA33" s="129"/>
      <c r="AB33" s="130">
        <v>10</v>
      </c>
      <c r="AC33" s="130">
        <v>11</v>
      </c>
      <c r="AD33" s="130">
        <v>12</v>
      </c>
      <c r="AE33" s="130">
        <v>13</v>
      </c>
      <c r="AF33" s="130">
        <v>14</v>
      </c>
      <c r="AG33" s="130">
        <v>15</v>
      </c>
      <c r="AH33" s="130">
        <v>16</v>
      </c>
      <c r="AI33" s="130">
        <v>17</v>
      </c>
      <c r="AJ33" s="130">
        <v>18</v>
      </c>
      <c r="AK33" s="36"/>
      <c r="AL33" s="130" t="s">
        <v>1</v>
      </c>
      <c r="AM33" s="134"/>
      <c r="AN33" s="131" t="s">
        <v>34</v>
      </c>
    </row>
    <row r="34" spans="2:40" ht="15">
      <c r="B34" s="1" t="s">
        <v>73</v>
      </c>
      <c r="D34" s="92"/>
      <c r="E34" s="93"/>
      <c r="F34" s="127"/>
      <c r="G34" s="94" t="s">
        <v>21</v>
      </c>
      <c r="H34" s="94" t="s">
        <v>25</v>
      </c>
      <c r="I34" s="94">
        <v>72</v>
      </c>
      <c r="J34" s="94">
        <v>140</v>
      </c>
      <c r="K34" s="127">
        <v>12</v>
      </c>
      <c r="L34" s="95">
        <f>IF(K34="","X",(IFERROR(ROUND((K34*J34/113)+I34-$AN$4,0),"X")))</f>
        <v>33</v>
      </c>
      <c r="M34" s="128">
        <v>1</v>
      </c>
      <c r="N34" s="96">
        <v>13</v>
      </c>
      <c r="O34" s="27"/>
      <c r="P34" s="138">
        <v>4</v>
      </c>
      <c r="Q34" s="138">
        <v>5</v>
      </c>
      <c r="R34" s="138">
        <v>3</v>
      </c>
      <c r="S34" s="138">
        <v>3</v>
      </c>
      <c r="T34" s="138">
        <v>4</v>
      </c>
      <c r="U34" s="138">
        <v>5</v>
      </c>
      <c r="V34" s="138">
        <v>6</v>
      </c>
      <c r="W34" s="138">
        <v>4</v>
      </c>
      <c r="X34" s="138">
        <v>3</v>
      </c>
      <c r="Y34" s="21"/>
      <c r="Z34" s="20">
        <f>SUM(P34:X34)</f>
        <v>37</v>
      </c>
      <c r="AA34" s="21"/>
      <c r="AB34" s="127">
        <v>6</v>
      </c>
      <c r="AC34" s="127">
        <v>5</v>
      </c>
      <c r="AD34" s="127">
        <v>3</v>
      </c>
      <c r="AE34" s="127">
        <v>4</v>
      </c>
      <c r="AF34" s="127">
        <v>4</v>
      </c>
      <c r="AG34" s="127">
        <v>4</v>
      </c>
      <c r="AH34" s="127">
        <v>3</v>
      </c>
      <c r="AI34" s="127">
        <v>4</v>
      </c>
      <c r="AJ34" s="127">
        <v>2</v>
      </c>
      <c r="AK34" s="17"/>
      <c r="AL34" s="20">
        <f>SUM(AB34:AJ34)</f>
        <v>35</v>
      </c>
      <c r="AM34" s="46"/>
      <c r="AN34" s="133">
        <f>AL34+Z34</f>
        <v>72</v>
      </c>
    </row>
    <row r="35" spans="2:40" ht="14.25" hidden="1" customHeight="1">
      <c r="D35" s="97"/>
      <c r="E35" s="98"/>
      <c r="F35" s="98"/>
      <c r="G35" s="98"/>
      <c r="H35" s="98"/>
      <c r="I35" s="98"/>
      <c r="J35" s="98"/>
      <c r="K35" s="98"/>
      <c r="L35" s="154" t="s">
        <v>16</v>
      </c>
      <c r="M35" s="154"/>
      <c r="N35" s="154"/>
      <c r="O35" s="50"/>
      <c r="P35" s="139">
        <f t="shared" ref="P35:X35" si="24">IFERROR($N34-P$5,"")</f>
        <v>-2</v>
      </c>
      <c r="Q35" s="139">
        <f t="shared" si="24"/>
        <v>10</v>
      </c>
      <c r="R35" s="139">
        <f t="shared" si="24"/>
        <v>-4</v>
      </c>
      <c r="S35" s="139">
        <f t="shared" si="24"/>
        <v>12</v>
      </c>
      <c r="T35" s="139">
        <f t="shared" si="24"/>
        <v>0</v>
      </c>
      <c r="U35" s="139">
        <f t="shared" si="24"/>
        <v>2</v>
      </c>
      <c r="V35" s="139">
        <f t="shared" si="24"/>
        <v>6</v>
      </c>
      <c r="W35" s="139">
        <f t="shared" si="24"/>
        <v>8</v>
      </c>
      <c r="X35" s="139">
        <f t="shared" si="24"/>
        <v>4</v>
      </c>
      <c r="Y35" s="139"/>
      <c r="Z35" s="139"/>
      <c r="AA35" s="139"/>
      <c r="AB35" s="139">
        <f t="shared" ref="AB35:AJ35" si="25">IFERROR($N34-AB$5,"")</f>
        <v>-3</v>
      </c>
      <c r="AC35" s="139">
        <f t="shared" si="25"/>
        <v>9</v>
      </c>
      <c r="AD35" s="139">
        <f t="shared" si="25"/>
        <v>-5</v>
      </c>
      <c r="AE35" s="139">
        <f t="shared" si="25"/>
        <v>11</v>
      </c>
      <c r="AF35" s="139">
        <f t="shared" si="25"/>
        <v>-1</v>
      </c>
      <c r="AG35" s="139">
        <f t="shared" si="25"/>
        <v>1</v>
      </c>
      <c r="AH35" s="139">
        <f t="shared" si="25"/>
        <v>5</v>
      </c>
      <c r="AI35" s="139">
        <f t="shared" si="25"/>
        <v>7</v>
      </c>
      <c r="AJ35" s="139">
        <f t="shared" si="25"/>
        <v>3</v>
      </c>
      <c r="AK35" s="140"/>
      <c r="AL35" s="139"/>
      <c r="AM35" s="50"/>
      <c r="AN35" s="50"/>
    </row>
    <row r="36" spans="2:40">
      <c r="D36" s="97"/>
      <c r="E36" s="98"/>
      <c r="F36" s="98"/>
      <c r="G36" s="98"/>
      <c r="H36" s="98"/>
      <c r="I36" s="98"/>
      <c r="J36" s="98"/>
      <c r="K36" s="98"/>
      <c r="L36" s="142" t="s">
        <v>36</v>
      </c>
      <c r="M36" s="142"/>
      <c r="N36" s="146" t="s">
        <v>37</v>
      </c>
      <c r="O36" s="50"/>
      <c r="P36" s="139">
        <f t="shared" ref="P36:X36" si="26">IF(P35="","",IF(P35&lt;0,0,IF(P35&lt;18,1,IF(P35&lt;36,2,3))))</f>
        <v>0</v>
      </c>
      <c r="Q36" s="139">
        <f t="shared" si="26"/>
        <v>1</v>
      </c>
      <c r="R36" s="139">
        <f t="shared" si="26"/>
        <v>0</v>
      </c>
      <c r="S36" s="139">
        <f t="shared" si="26"/>
        <v>1</v>
      </c>
      <c r="T36" s="139">
        <f t="shared" si="26"/>
        <v>1</v>
      </c>
      <c r="U36" s="139">
        <f t="shared" si="26"/>
        <v>1</v>
      </c>
      <c r="V36" s="139">
        <f t="shared" si="26"/>
        <v>1</v>
      </c>
      <c r="W36" s="139">
        <f t="shared" si="26"/>
        <v>1</v>
      </c>
      <c r="X36" s="139">
        <f t="shared" si="26"/>
        <v>1</v>
      </c>
      <c r="Y36" s="139"/>
      <c r="Z36" s="139"/>
      <c r="AA36" s="139"/>
      <c r="AB36" s="139">
        <f t="shared" ref="AB36:AJ36" si="27">IF(AB35="","",IF(AB35&lt;0,0,IF(AB35&lt;18,1,IF(AB35&lt;36,2,3))))</f>
        <v>0</v>
      </c>
      <c r="AC36" s="139">
        <f t="shared" si="27"/>
        <v>1</v>
      </c>
      <c r="AD36" s="139">
        <f t="shared" si="27"/>
        <v>0</v>
      </c>
      <c r="AE36" s="139">
        <f t="shared" si="27"/>
        <v>1</v>
      </c>
      <c r="AF36" s="139">
        <f t="shared" si="27"/>
        <v>0</v>
      </c>
      <c r="AG36" s="139">
        <f t="shared" si="27"/>
        <v>1</v>
      </c>
      <c r="AH36" s="139">
        <f t="shared" si="27"/>
        <v>1</v>
      </c>
      <c r="AI36" s="139">
        <f t="shared" si="27"/>
        <v>1</v>
      </c>
      <c r="AJ36" s="139">
        <f t="shared" si="27"/>
        <v>1</v>
      </c>
      <c r="AK36" s="140"/>
      <c r="AL36" s="139"/>
      <c r="AM36" s="50"/>
      <c r="AN36" s="136" t="s">
        <v>33</v>
      </c>
    </row>
    <row r="37" spans="2:40" ht="15">
      <c r="D37" s="97"/>
      <c r="E37" s="98"/>
      <c r="F37" s="98"/>
      <c r="G37" s="98"/>
      <c r="H37" s="98"/>
      <c r="I37" s="98"/>
      <c r="J37" s="98"/>
      <c r="K37" s="98"/>
      <c r="L37" s="132"/>
      <c r="M37" s="143" t="s">
        <v>31</v>
      </c>
      <c r="N37" s="94" t="s">
        <v>38</v>
      </c>
      <c r="O37" s="50"/>
      <c r="P37" s="141">
        <f>IFERROR(IF((P$4-P34+2+P36)&lt;0,0,IF(P34="","",(P$4-P34+2+P36))),"")</f>
        <v>1</v>
      </c>
      <c r="Q37" s="141">
        <f t="shared" ref="Q37:X37" si="28">IFERROR(IF((Q$4-Q34+2+Q36)&lt;0,0,IF(Q34="","",(Q$4-Q34+2+Q36))),"")</f>
        <v>1</v>
      </c>
      <c r="R37" s="141">
        <f t="shared" si="28"/>
        <v>2</v>
      </c>
      <c r="S37" s="141">
        <f t="shared" si="28"/>
        <v>3</v>
      </c>
      <c r="T37" s="141">
        <f t="shared" si="28"/>
        <v>2</v>
      </c>
      <c r="U37" s="141">
        <f t="shared" si="28"/>
        <v>1</v>
      </c>
      <c r="V37" s="141">
        <f t="shared" si="28"/>
        <v>0</v>
      </c>
      <c r="W37" s="141">
        <f t="shared" si="28"/>
        <v>2</v>
      </c>
      <c r="X37" s="141">
        <f t="shared" si="28"/>
        <v>3</v>
      </c>
      <c r="Y37" s="139"/>
      <c r="Z37" s="20">
        <f>SUM(P37:X37)</f>
        <v>15</v>
      </c>
      <c r="AA37" s="139"/>
      <c r="AB37" s="141">
        <f t="shared" ref="AB37:AJ37" si="29">IFERROR(IF((AB$4-AB34+2+AB36)&lt;0,0,IF(AB34="","",(AB$4-AB34+2+AB36))),"")</f>
        <v>0</v>
      </c>
      <c r="AC37" s="141">
        <f t="shared" si="29"/>
        <v>1</v>
      </c>
      <c r="AD37" s="141">
        <f t="shared" si="29"/>
        <v>2</v>
      </c>
      <c r="AE37" s="141">
        <f t="shared" si="29"/>
        <v>2</v>
      </c>
      <c r="AF37" s="141">
        <f t="shared" si="29"/>
        <v>1</v>
      </c>
      <c r="AG37" s="141">
        <f t="shared" si="29"/>
        <v>2</v>
      </c>
      <c r="AH37" s="141">
        <f t="shared" si="29"/>
        <v>3</v>
      </c>
      <c r="AI37" s="141">
        <f t="shared" si="29"/>
        <v>2</v>
      </c>
      <c r="AJ37" s="141">
        <f t="shared" si="29"/>
        <v>4</v>
      </c>
      <c r="AK37" s="140"/>
      <c r="AL37" s="20">
        <f>SUM(AB37:AJ37)</f>
        <v>17</v>
      </c>
      <c r="AM37" s="50"/>
      <c r="AN37" s="137">
        <f>SUM(Z37,AL37)</f>
        <v>32</v>
      </c>
    </row>
    <row r="38" spans="2:40" ht="15" thickBot="1"/>
    <row r="39" spans="2:40" ht="19.5" customHeight="1">
      <c r="B39" s="148" t="s">
        <v>44</v>
      </c>
      <c r="D39" s="88"/>
      <c r="E39" s="89"/>
      <c r="F39" s="90" t="s">
        <v>28</v>
      </c>
      <c r="G39" s="90" t="s">
        <v>13</v>
      </c>
      <c r="H39" s="90" t="s">
        <v>20</v>
      </c>
      <c r="I39" s="90" t="s">
        <v>11</v>
      </c>
      <c r="J39" s="90" t="s">
        <v>12</v>
      </c>
      <c r="K39" s="91" t="s">
        <v>6</v>
      </c>
      <c r="L39" s="91" t="s">
        <v>15</v>
      </c>
      <c r="M39" s="91" t="s">
        <v>32</v>
      </c>
      <c r="N39" s="91" t="s">
        <v>35</v>
      </c>
      <c r="O39" s="129"/>
      <c r="P39" s="130">
        <v>1</v>
      </c>
      <c r="Q39" s="130">
        <v>2</v>
      </c>
      <c r="R39" s="130">
        <v>3</v>
      </c>
      <c r="S39" s="130">
        <v>4</v>
      </c>
      <c r="T39" s="130">
        <v>5</v>
      </c>
      <c r="U39" s="130">
        <v>6</v>
      </c>
      <c r="V39" s="130">
        <v>7</v>
      </c>
      <c r="W39" s="130">
        <v>8</v>
      </c>
      <c r="X39" s="130">
        <v>9</v>
      </c>
      <c r="Y39" s="129"/>
      <c r="Z39" s="130" t="s">
        <v>0</v>
      </c>
      <c r="AA39" s="129"/>
      <c r="AB39" s="130">
        <v>10</v>
      </c>
      <c r="AC39" s="130">
        <v>11</v>
      </c>
      <c r="AD39" s="130">
        <v>12</v>
      </c>
      <c r="AE39" s="130">
        <v>13</v>
      </c>
      <c r="AF39" s="130">
        <v>14</v>
      </c>
      <c r="AG39" s="130">
        <v>15</v>
      </c>
      <c r="AH39" s="130">
        <v>16</v>
      </c>
      <c r="AI39" s="130">
        <v>17</v>
      </c>
      <c r="AJ39" s="130">
        <v>18</v>
      </c>
      <c r="AK39" s="36"/>
      <c r="AL39" s="130" t="s">
        <v>1</v>
      </c>
      <c r="AM39" s="134"/>
      <c r="AN39" s="131" t="s">
        <v>34</v>
      </c>
    </row>
    <row r="40" spans="2:40" ht="15">
      <c r="B40" s="1" t="s">
        <v>61</v>
      </c>
      <c r="D40" s="92"/>
      <c r="E40" s="93"/>
      <c r="F40" s="127"/>
      <c r="G40" s="94" t="s">
        <v>21</v>
      </c>
      <c r="H40" s="94" t="s">
        <v>25</v>
      </c>
      <c r="I40" s="94">
        <v>72</v>
      </c>
      <c r="J40" s="94">
        <v>140</v>
      </c>
      <c r="K40" s="127">
        <v>12</v>
      </c>
      <c r="L40" s="95">
        <f>IF(K40="","X",(IFERROR(ROUND((K40*J40/113)+I40-$AN$4,0),"X")))</f>
        <v>33</v>
      </c>
      <c r="M40" s="128">
        <v>1</v>
      </c>
      <c r="N40" s="96">
        <v>16</v>
      </c>
      <c r="O40" s="27"/>
      <c r="P40" s="138">
        <v>4</v>
      </c>
      <c r="Q40" s="138">
        <v>5</v>
      </c>
      <c r="R40" s="138">
        <v>3</v>
      </c>
      <c r="S40" s="138">
        <v>6</v>
      </c>
      <c r="T40" s="138">
        <v>3</v>
      </c>
      <c r="U40" s="138">
        <v>4</v>
      </c>
      <c r="V40" s="138">
        <v>4</v>
      </c>
      <c r="W40" s="138">
        <v>4</v>
      </c>
      <c r="X40" s="138">
        <v>4</v>
      </c>
      <c r="Y40" s="21"/>
      <c r="Z40" s="20">
        <f>SUM(P40:X40)</f>
        <v>37</v>
      </c>
      <c r="AA40" s="21"/>
      <c r="AB40" s="127">
        <v>3</v>
      </c>
      <c r="AC40" s="127">
        <v>3</v>
      </c>
      <c r="AD40" s="127">
        <v>5</v>
      </c>
      <c r="AE40" s="127">
        <v>5</v>
      </c>
      <c r="AF40" s="127">
        <v>5</v>
      </c>
      <c r="AG40" s="127">
        <v>3</v>
      </c>
      <c r="AH40" s="127">
        <v>5</v>
      </c>
      <c r="AI40" s="127">
        <v>4</v>
      </c>
      <c r="AJ40" s="127">
        <v>3</v>
      </c>
      <c r="AK40" s="17"/>
      <c r="AL40" s="20">
        <f>SUM(AB40:AJ40)</f>
        <v>36</v>
      </c>
      <c r="AM40" s="46"/>
      <c r="AN40" s="133">
        <f>AL40+Z40</f>
        <v>73</v>
      </c>
    </row>
    <row r="41" spans="2:40" hidden="1">
      <c r="D41" s="97"/>
      <c r="E41" s="98"/>
      <c r="F41" s="98"/>
      <c r="G41" s="98"/>
      <c r="H41" s="98"/>
      <c r="I41" s="98"/>
      <c r="J41" s="98"/>
      <c r="K41" s="98"/>
      <c r="L41" s="154" t="s">
        <v>16</v>
      </c>
      <c r="M41" s="154"/>
      <c r="N41" s="147"/>
      <c r="O41" s="50"/>
      <c r="P41" s="139">
        <f t="shared" ref="P41:X41" si="30">IFERROR($N40-P$5,"")</f>
        <v>1</v>
      </c>
      <c r="Q41" s="139">
        <f t="shared" si="30"/>
        <v>13</v>
      </c>
      <c r="R41" s="139">
        <f t="shared" si="30"/>
        <v>-1</v>
      </c>
      <c r="S41" s="139">
        <f t="shared" si="30"/>
        <v>15</v>
      </c>
      <c r="T41" s="139">
        <f t="shared" si="30"/>
        <v>3</v>
      </c>
      <c r="U41" s="139">
        <f t="shared" si="30"/>
        <v>5</v>
      </c>
      <c r="V41" s="139">
        <f t="shared" si="30"/>
        <v>9</v>
      </c>
      <c r="W41" s="139">
        <f t="shared" si="30"/>
        <v>11</v>
      </c>
      <c r="X41" s="139">
        <f t="shared" si="30"/>
        <v>7</v>
      </c>
      <c r="Y41" s="139"/>
      <c r="Z41" s="139"/>
      <c r="AA41" s="139"/>
      <c r="AB41" s="139">
        <f t="shared" ref="AB41:AJ41" si="31">IFERROR($N40-AB$5,"")</f>
        <v>0</v>
      </c>
      <c r="AC41" s="139">
        <f t="shared" si="31"/>
        <v>12</v>
      </c>
      <c r="AD41" s="139">
        <f t="shared" si="31"/>
        <v>-2</v>
      </c>
      <c r="AE41" s="139">
        <f t="shared" si="31"/>
        <v>14</v>
      </c>
      <c r="AF41" s="139">
        <f t="shared" si="31"/>
        <v>2</v>
      </c>
      <c r="AG41" s="139">
        <f t="shared" si="31"/>
        <v>4</v>
      </c>
      <c r="AH41" s="139">
        <f t="shared" si="31"/>
        <v>8</v>
      </c>
      <c r="AI41" s="139">
        <f t="shared" si="31"/>
        <v>10</v>
      </c>
      <c r="AJ41" s="139">
        <f t="shared" si="31"/>
        <v>6</v>
      </c>
      <c r="AK41" s="140"/>
      <c r="AL41" s="139"/>
      <c r="AM41" s="50"/>
      <c r="AN41" s="50"/>
    </row>
    <row r="42" spans="2:40">
      <c r="D42" s="97"/>
      <c r="E42" s="98"/>
      <c r="F42" s="98"/>
      <c r="G42" s="98"/>
      <c r="H42" s="98"/>
      <c r="I42" s="98"/>
      <c r="J42" s="98"/>
      <c r="K42" s="98"/>
      <c r="L42" s="142" t="s">
        <v>36</v>
      </c>
      <c r="M42" s="142"/>
      <c r="N42" s="146" t="s">
        <v>37</v>
      </c>
      <c r="O42" s="50"/>
      <c r="P42" s="139">
        <f t="shared" ref="P42:X42" si="32">IF(P41="","",IF(P41&lt;0,0,IF(P41&lt;18,1,IF(P41&lt;36,2,3))))</f>
        <v>1</v>
      </c>
      <c r="Q42" s="139">
        <f t="shared" si="32"/>
        <v>1</v>
      </c>
      <c r="R42" s="139">
        <f t="shared" si="32"/>
        <v>0</v>
      </c>
      <c r="S42" s="139">
        <f t="shared" si="32"/>
        <v>1</v>
      </c>
      <c r="T42" s="139">
        <f t="shared" si="32"/>
        <v>1</v>
      </c>
      <c r="U42" s="139">
        <f t="shared" si="32"/>
        <v>1</v>
      </c>
      <c r="V42" s="139">
        <f t="shared" si="32"/>
        <v>1</v>
      </c>
      <c r="W42" s="139">
        <f t="shared" si="32"/>
        <v>1</v>
      </c>
      <c r="X42" s="139">
        <f t="shared" si="32"/>
        <v>1</v>
      </c>
      <c r="Y42" s="139"/>
      <c r="Z42" s="139"/>
      <c r="AA42" s="139"/>
      <c r="AB42" s="139">
        <f t="shared" ref="AB42:AJ42" si="33">IF(AB41="","",IF(AB41&lt;0,0,IF(AB41&lt;18,1,IF(AB41&lt;36,2,3))))</f>
        <v>1</v>
      </c>
      <c r="AC42" s="139">
        <f t="shared" si="33"/>
        <v>1</v>
      </c>
      <c r="AD42" s="139">
        <f t="shared" si="33"/>
        <v>0</v>
      </c>
      <c r="AE42" s="139">
        <f t="shared" si="33"/>
        <v>1</v>
      </c>
      <c r="AF42" s="139">
        <f t="shared" si="33"/>
        <v>1</v>
      </c>
      <c r="AG42" s="139">
        <f t="shared" si="33"/>
        <v>1</v>
      </c>
      <c r="AH42" s="139">
        <f t="shared" si="33"/>
        <v>1</v>
      </c>
      <c r="AI42" s="139">
        <f t="shared" si="33"/>
        <v>1</v>
      </c>
      <c r="AJ42" s="139">
        <f t="shared" si="33"/>
        <v>1</v>
      </c>
      <c r="AK42" s="140"/>
      <c r="AL42" s="139"/>
      <c r="AM42" s="50"/>
      <c r="AN42" s="136" t="s">
        <v>33</v>
      </c>
    </row>
    <row r="43" spans="2:40" ht="15">
      <c r="D43" s="97"/>
      <c r="E43" s="98"/>
      <c r="F43" s="98"/>
      <c r="G43" s="98"/>
      <c r="H43" s="98"/>
      <c r="I43" s="98"/>
      <c r="J43" s="98"/>
      <c r="K43" s="98"/>
      <c r="L43" s="132"/>
      <c r="M43" s="143" t="s">
        <v>31</v>
      </c>
      <c r="N43" s="94" t="s">
        <v>38</v>
      </c>
      <c r="O43" s="50"/>
      <c r="P43" s="141">
        <f>IFERROR(IF((P$4-P40+2+P42)&lt;0,0,IF(P40="","",(P$4-P40+2+P42))),"")</f>
        <v>2</v>
      </c>
      <c r="Q43" s="141">
        <f t="shared" ref="Q43:X43" si="34">IFERROR(IF((Q$4-Q40+2+Q42)&lt;0,0,IF(Q40="","",(Q$4-Q40+2+Q42))),"")</f>
        <v>1</v>
      </c>
      <c r="R43" s="141">
        <f t="shared" si="34"/>
        <v>2</v>
      </c>
      <c r="S43" s="141">
        <f t="shared" si="34"/>
        <v>0</v>
      </c>
      <c r="T43" s="141">
        <f t="shared" si="34"/>
        <v>3</v>
      </c>
      <c r="U43" s="141">
        <f t="shared" si="34"/>
        <v>2</v>
      </c>
      <c r="V43" s="141">
        <f t="shared" si="34"/>
        <v>2</v>
      </c>
      <c r="W43" s="141">
        <f t="shared" si="34"/>
        <v>2</v>
      </c>
      <c r="X43" s="141">
        <f t="shared" si="34"/>
        <v>2</v>
      </c>
      <c r="Y43" s="139"/>
      <c r="Z43" s="20">
        <f>SUM(P43:X43)</f>
        <v>16</v>
      </c>
      <c r="AA43" s="139"/>
      <c r="AB43" s="141">
        <f t="shared" ref="AB43:AJ43" si="35">IFERROR(IF((AB$4-AB40+2+AB42)&lt;0,0,IF(AB40="","",(AB$4-AB40+2+AB42))),"")</f>
        <v>3</v>
      </c>
      <c r="AC43" s="141">
        <f t="shared" si="35"/>
        <v>3</v>
      </c>
      <c r="AD43" s="141">
        <f t="shared" si="35"/>
        <v>0</v>
      </c>
      <c r="AE43" s="141">
        <f t="shared" si="35"/>
        <v>1</v>
      </c>
      <c r="AF43" s="141">
        <f t="shared" si="35"/>
        <v>1</v>
      </c>
      <c r="AG43" s="141">
        <f t="shared" si="35"/>
        <v>3</v>
      </c>
      <c r="AH43" s="141">
        <f t="shared" si="35"/>
        <v>1</v>
      </c>
      <c r="AI43" s="141">
        <f t="shared" si="35"/>
        <v>2</v>
      </c>
      <c r="AJ43" s="141">
        <f t="shared" si="35"/>
        <v>3</v>
      </c>
      <c r="AK43" s="140"/>
      <c r="AL43" s="20">
        <f>SUM(AB43:AJ43)</f>
        <v>17</v>
      </c>
      <c r="AM43" s="50"/>
      <c r="AN43" s="137">
        <f>SUM(Z43,AL43)</f>
        <v>33</v>
      </c>
    </row>
    <row r="44" spans="2:40" ht="15" thickBot="1"/>
    <row r="45" spans="2:40" ht="15.75" customHeight="1">
      <c r="B45" s="148" t="s">
        <v>44</v>
      </c>
      <c r="D45" s="88"/>
      <c r="E45" s="89"/>
      <c r="F45" s="90" t="s">
        <v>28</v>
      </c>
      <c r="G45" s="90" t="s">
        <v>13</v>
      </c>
      <c r="H45" s="90" t="s">
        <v>20</v>
      </c>
      <c r="I45" s="90" t="s">
        <v>11</v>
      </c>
      <c r="J45" s="90" t="s">
        <v>12</v>
      </c>
      <c r="K45" s="91" t="s">
        <v>6</v>
      </c>
      <c r="L45" s="91" t="s">
        <v>15</v>
      </c>
      <c r="M45" s="91" t="s">
        <v>32</v>
      </c>
      <c r="N45" s="91" t="s">
        <v>35</v>
      </c>
      <c r="O45" s="129"/>
      <c r="P45" s="130">
        <v>1</v>
      </c>
      <c r="Q45" s="130">
        <v>2</v>
      </c>
      <c r="R45" s="130">
        <v>3</v>
      </c>
      <c r="S45" s="130">
        <v>4</v>
      </c>
      <c r="T45" s="130">
        <v>5</v>
      </c>
      <c r="U45" s="130">
        <v>6</v>
      </c>
      <c r="V45" s="130">
        <v>7</v>
      </c>
      <c r="W45" s="130">
        <v>8</v>
      </c>
      <c r="X45" s="130">
        <v>9</v>
      </c>
      <c r="Y45" s="129"/>
      <c r="Z45" s="130" t="s">
        <v>0</v>
      </c>
      <c r="AA45" s="129"/>
      <c r="AB45" s="130">
        <v>10</v>
      </c>
      <c r="AC45" s="130">
        <v>11</v>
      </c>
      <c r="AD45" s="130">
        <v>12</v>
      </c>
      <c r="AE45" s="130">
        <v>13</v>
      </c>
      <c r="AF45" s="130">
        <v>14</v>
      </c>
      <c r="AG45" s="130">
        <v>15</v>
      </c>
      <c r="AH45" s="130">
        <v>16</v>
      </c>
      <c r="AI45" s="130">
        <v>17</v>
      </c>
      <c r="AJ45" s="130">
        <v>18</v>
      </c>
      <c r="AK45" s="36"/>
      <c r="AL45" s="130" t="s">
        <v>1</v>
      </c>
      <c r="AM45" s="134"/>
      <c r="AN45" s="131" t="s">
        <v>34</v>
      </c>
    </row>
    <row r="46" spans="2:40" ht="15">
      <c r="B46" s="1" t="s">
        <v>46</v>
      </c>
      <c r="D46" s="92"/>
      <c r="E46" s="93"/>
      <c r="F46" s="127"/>
      <c r="G46" s="94" t="s">
        <v>21</v>
      </c>
      <c r="H46" s="94" t="s">
        <v>25</v>
      </c>
      <c r="I46" s="94">
        <v>72</v>
      </c>
      <c r="J46" s="94">
        <v>140</v>
      </c>
      <c r="K46" s="127">
        <v>12</v>
      </c>
      <c r="L46" s="95">
        <f>IF(K46="","X",(IFERROR(ROUND((K46*J46/113)+I46-$AN$4,0),"X")))</f>
        <v>33</v>
      </c>
      <c r="M46" s="128">
        <v>1</v>
      </c>
      <c r="N46" s="96">
        <v>18</v>
      </c>
      <c r="O46" s="27"/>
      <c r="P46" s="138">
        <v>4</v>
      </c>
      <c r="Q46" s="138">
        <v>4</v>
      </c>
      <c r="R46" s="138">
        <v>2</v>
      </c>
      <c r="S46" s="138">
        <v>5</v>
      </c>
      <c r="T46" s="138">
        <v>5</v>
      </c>
      <c r="U46" s="138">
        <v>4</v>
      </c>
      <c r="V46" s="138">
        <v>5</v>
      </c>
      <c r="W46" s="138">
        <v>5</v>
      </c>
      <c r="X46" s="138">
        <v>4</v>
      </c>
      <c r="Y46" s="21">
        <v>0</v>
      </c>
      <c r="Z46" s="20">
        <f>SUM(P46:Y46)</f>
        <v>38</v>
      </c>
      <c r="AA46" s="21"/>
      <c r="AB46" s="127">
        <v>3</v>
      </c>
      <c r="AC46" s="127">
        <v>4</v>
      </c>
      <c r="AD46" s="127">
        <v>3</v>
      </c>
      <c r="AE46" s="127">
        <v>6</v>
      </c>
      <c r="AF46" s="127">
        <v>5</v>
      </c>
      <c r="AG46" s="127">
        <v>4</v>
      </c>
      <c r="AH46" s="127">
        <v>4</v>
      </c>
      <c r="AI46" s="127">
        <v>4</v>
      </c>
      <c r="AJ46" s="127">
        <v>4</v>
      </c>
      <c r="AK46" s="17"/>
      <c r="AL46" s="20">
        <f>SUM(AB46:AJ46)</f>
        <v>37</v>
      </c>
      <c r="AM46" s="46"/>
      <c r="AN46" s="133">
        <f>AL46+Z46</f>
        <v>75</v>
      </c>
    </row>
    <row r="47" spans="2:40" ht="14.25" hidden="1" customHeight="1">
      <c r="D47" s="97"/>
      <c r="E47" s="98"/>
      <c r="F47" s="98"/>
      <c r="G47" s="98"/>
      <c r="H47" s="98"/>
      <c r="I47" s="98"/>
      <c r="J47" s="98"/>
      <c r="K47" s="98"/>
      <c r="L47" s="154" t="s">
        <v>16</v>
      </c>
      <c r="M47" s="154"/>
      <c r="N47" s="154"/>
      <c r="O47" s="50"/>
      <c r="P47" s="139">
        <f t="shared" ref="P47:X47" si="36">IFERROR($N46-P$5,"")</f>
        <v>3</v>
      </c>
      <c r="Q47" s="139">
        <f t="shared" si="36"/>
        <v>15</v>
      </c>
      <c r="R47" s="139">
        <f t="shared" si="36"/>
        <v>1</v>
      </c>
      <c r="S47" s="139">
        <f t="shared" si="36"/>
        <v>17</v>
      </c>
      <c r="T47" s="139">
        <f t="shared" si="36"/>
        <v>5</v>
      </c>
      <c r="U47" s="139">
        <f t="shared" si="36"/>
        <v>7</v>
      </c>
      <c r="V47" s="139">
        <f t="shared" si="36"/>
        <v>11</v>
      </c>
      <c r="W47" s="139">
        <f t="shared" si="36"/>
        <v>13</v>
      </c>
      <c r="X47" s="139">
        <f t="shared" si="36"/>
        <v>9</v>
      </c>
      <c r="Y47" s="139"/>
      <c r="Z47" s="139"/>
      <c r="AA47" s="139"/>
      <c r="AB47" s="139">
        <f t="shared" ref="AB47:AJ47" si="37">IFERROR($N46-AB$5,"")</f>
        <v>2</v>
      </c>
      <c r="AC47" s="139">
        <f t="shared" si="37"/>
        <v>14</v>
      </c>
      <c r="AD47" s="139">
        <f t="shared" si="37"/>
        <v>0</v>
      </c>
      <c r="AE47" s="139">
        <f t="shared" si="37"/>
        <v>16</v>
      </c>
      <c r="AF47" s="139">
        <f t="shared" si="37"/>
        <v>4</v>
      </c>
      <c r="AG47" s="139">
        <f t="shared" si="37"/>
        <v>6</v>
      </c>
      <c r="AH47" s="139">
        <f t="shared" si="37"/>
        <v>10</v>
      </c>
      <c r="AI47" s="139">
        <f t="shared" si="37"/>
        <v>12</v>
      </c>
      <c r="AJ47" s="139">
        <f t="shared" si="37"/>
        <v>8</v>
      </c>
      <c r="AK47" s="140"/>
      <c r="AL47" s="139"/>
      <c r="AM47" s="50"/>
      <c r="AN47" s="50"/>
    </row>
    <row r="48" spans="2:40">
      <c r="D48" s="97"/>
      <c r="E48" s="98"/>
      <c r="F48" s="98"/>
      <c r="G48" s="98"/>
      <c r="H48" s="98"/>
      <c r="I48" s="98"/>
      <c r="J48" s="98"/>
      <c r="K48" s="98"/>
      <c r="L48" s="142" t="s">
        <v>36</v>
      </c>
      <c r="M48" s="142"/>
      <c r="N48" s="146" t="s">
        <v>37</v>
      </c>
      <c r="O48" s="50"/>
      <c r="P48" s="139">
        <f t="shared" ref="P48:X48" si="38">IF(P47="","",IF(P47&lt;0,0,IF(P47&lt;18,1,IF(P47&lt;36,2,3))))</f>
        <v>1</v>
      </c>
      <c r="Q48" s="139">
        <f t="shared" si="38"/>
        <v>1</v>
      </c>
      <c r="R48" s="139">
        <f t="shared" si="38"/>
        <v>1</v>
      </c>
      <c r="S48" s="139">
        <f t="shared" si="38"/>
        <v>1</v>
      </c>
      <c r="T48" s="139">
        <f t="shared" si="38"/>
        <v>1</v>
      </c>
      <c r="U48" s="139">
        <f t="shared" si="38"/>
        <v>1</v>
      </c>
      <c r="V48" s="139">
        <f t="shared" si="38"/>
        <v>1</v>
      </c>
      <c r="W48" s="139">
        <f t="shared" si="38"/>
        <v>1</v>
      </c>
      <c r="X48" s="139">
        <f t="shared" si="38"/>
        <v>1</v>
      </c>
      <c r="Y48" s="139"/>
      <c r="Z48" s="139"/>
      <c r="AA48" s="139"/>
      <c r="AB48" s="139">
        <f t="shared" ref="AB48:AJ48" si="39">IF(AB47="","",IF(AB47&lt;0,0,IF(AB47&lt;18,1,IF(AB47&lt;36,2,3))))</f>
        <v>1</v>
      </c>
      <c r="AC48" s="139">
        <f t="shared" si="39"/>
        <v>1</v>
      </c>
      <c r="AD48" s="139">
        <f t="shared" si="39"/>
        <v>1</v>
      </c>
      <c r="AE48" s="139">
        <f t="shared" si="39"/>
        <v>1</v>
      </c>
      <c r="AF48" s="139">
        <f t="shared" si="39"/>
        <v>1</v>
      </c>
      <c r="AG48" s="139">
        <f t="shared" si="39"/>
        <v>1</v>
      </c>
      <c r="AH48" s="139">
        <f t="shared" si="39"/>
        <v>1</v>
      </c>
      <c r="AI48" s="139">
        <f t="shared" si="39"/>
        <v>1</v>
      </c>
      <c r="AJ48" s="139">
        <f t="shared" si="39"/>
        <v>1</v>
      </c>
      <c r="AK48" s="140"/>
      <c r="AL48" s="139"/>
      <c r="AM48" s="50"/>
      <c r="AN48" s="136" t="s">
        <v>33</v>
      </c>
    </row>
    <row r="49" spans="2:40" ht="15">
      <c r="D49" s="97"/>
      <c r="E49" s="98"/>
      <c r="F49" s="98"/>
      <c r="G49" s="98"/>
      <c r="H49" s="98"/>
      <c r="I49" s="98"/>
      <c r="J49" s="98"/>
      <c r="K49" s="98"/>
      <c r="L49" s="132"/>
      <c r="M49" s="143" t="s">
        <v>31</v>
      </c>
      <c r="N49" s="94" t="s">
        <v>38</v>
      </c>
      <c r="O49" s="50"/>
      <c r="P49" s="141">
        <f>IFERROR(IF((P$4-P46+2+P48)&lt;0,0,IF(P46="","",(P$4-P46+2+P48))),"")</f>
        <v>2</v>
      </c>
      <c r="Q49" s="141">
        <f t="shared" ref="Q49:X49" si="40">IFERROR(IF((Q$4-Q46+2+Q48)&lt;0,0,IF(Q46="","",(Q$4-Q46+2+Q48))),"")</f>
        <v>2</v>
      </c>
      <c r="R49" s="141">
        <f t="shared" si="40"/>
        <v>4</v>
      </c>
      <c r="S49" s="141">
        <f t="shared" si="40"/>
        <v>1</v>
      </c>
      <c r="T49" s="141">
        <f t="shared" si="40"/>
        <v>1</v>
      </c>
      <c r="U49" s="141">
        <f t="shared" si="40"/>
        <v>2</v>
      </c>
      <c r="V49" s="141">
        <f t="shared" si="40"/>
        <v>1</v>
      </c>
      <c r="W49" s="141">
        <f t="shared" si="40"/>
        <v>1</v>
      </c>
      <c r="X49" s="141">
        <f t="shared" si="40"/>
        <v>2</v>
      </c>
      <c r="Y49" s="139"/>
      <c r="Z49" s="20">
        <f>SUM(P49:X49)</f>
        <v>16</v>
      </c>
      <c r="AA49" s="139"/>
      <c r="AB49" s="141">
        <f t="shared" ref="AB49:AJ49" si="41">IFERROR(IF((AB$4-AB46+2+AB48)&lt;0,0,IF(AB46="","",(AB$4-AB46+2+AB48))),"")</f>
        <v>3</v>
      </c>
      <c r="AC49" s="141">
        <f t="shared" si="41"/>
        <v>2</v>
      </c>
      <c r="AD49" s="141">
        <f t="shared" si="41"/>
        <v>3</v>
      </c>
      <c r="AE49" s="141">
        <f t="shared" si="41"/>
        <v>0</v>
      </c>
      <c r="AF49" s="141">
        <f t="shared" si="41"/>
        <v>1</v>
      </c>
      <c r="AG49" s="141">
        <f t="shared" si="41"/>
        <v>2</v>
      </c>
      <c r="AH49" s="141">
        <f t="shared" si="41"/>
        <v>2</v>
      </c>
      <c r="AI49" s="141">
        <f t="shared" si="41"/>
        <v>2</v>
      </c>
      <c r="AJ49" s="141">
        <f t="shared" si="41"/>
        <v>2</v>
      </c>
      <c r="AK49" s="140"/>
      <c r="AL49" s="20">
        <f>SUM(AB49:AJ49)</f>
        <v>17</v>
      </c>
      <c r="AM49" s="50"/>
      <c r="AN49" s="137">
        <f>SUM(Z49,AL49)</f>
        <v>33</v>
      </c>
    </row>
    <row r="50" spans="2:40" ht="15" thickBot="1"/>
    <row r="51" spans="2:40" ht="19.5" customHeight="1">
      <c r="B51" s="148" t="s">
        <v>44</v>
      </c>
      <c r="D51" s="88"/>
      <c r="E51" s="89"/>
      <c r="F51" s="90" t="s">
        <v>28</v>
      </c>
      <c r="G51" s="90" t="s">
        <v>13</v>
      </c>
      <c r="H51" s="90" t="s">
        <v>20</v>
      </c>
      <c r="I51" s="90" t="s">
        <v>11</v>
      </c>
      <c r="J51" s="90" t="s">
        <v>12</v>
      </c>
      <c r="K51" s="91" t="s">
        <v>6</v>
      </c>
      <c r="L51" s="91" t="s">
        <v>15</v>
      </c>
      <c r="M51" s="91" t="s">
        <v>32</v>
      </c>
      <c r="N51" s="91" t="s">
        <v>35</v>
      </c>
      <c r="O51" s="129"/>
      <c r="P51" s="130">
        <v>1</v>
      </c>
      <c r="Q51" s="130">
        <v>2</v>
      </c>
      <c r="R51" s="130">
        <v>3</v>
      </c>
      <c r="S51" s="130">
        <v>4</v>
      </c>
      <c r="T51" s="130">
        <v>5</v>
      </c>
      <c r="U51" s="130">
        <v>6</v>
      </c>
      <c r="V51" s="130">
        <v>7</v>
      </c>
      <c r="W51" s="130">
        <v>8</v>
      </c>
      <c r="X51" s="130">
        <v>9</v>
      </c>
      <c r="Y51" s="129"/>
      <c r="Z51" s="130" t="s">
        <v>0</v>
      </c>
      <c r="AA51" s="129"/>
      <c r="AB51" s="130">
        <v>10</v>
      </c>
      <c r="AC51" s="130">
        <v>11</v>
      </c>
      <c r="AD51" s="130">
        <v>12</v>
      </c>
      <c r="AE51" s="130">
        <v>13</v>
      </c>
      <c r="AF51" s="130">
        <v>14</v>
      </c>
      <c r="AG51" s="130">
        <v>15</v>
      </c>
      <c r="AH51" s="130">
        <v>16</v>
      </c>
      <c r="AI51" s="130">
        <v>17</v>
      </c>
      <c r="AJ51" s="130">
        <v>18</v>
      </c>
      <c r="AK51" s="36"/>
      <c r="AL51" s="130" t="s">
        <v>1</v>
      </c>
      <c r="AM51" s="134"/>
      <c r="AN51" s="131" t="s">
        <v>34</v>
      </c>
    </row>
    <row r="52" spans="2:40" ht="15">
      <c r="B52" s="1" t="s">
        <v>74</v>
      </c>
      <c r="D52" s="92"/>
      <c r="E52" s="93"/>
      <c r="F52" s="127"/>
      <c r="G52" s="94" t="s">
        <v>21</v>
      </c>
      <c r="H52" s="94" t="s">
        <v>25</v>
      </c>
      <c r="I52" s="94">
        <v>72</v>
      </c>
      <c r="J52" s="94">
        <v>140</v>
      </c>
      <c r="K52" s="127">
        <v>12</v>
      </c>
      <c r="L52" s="95">
        <f>IF(K52="","X",(IFERROR(ROUND((K52*J52/113)+I52-$AN$4,0),"X")))</f>
        <v>33</v>
      </c>
      <c r="M52" s="128">
        <v>1</v>
      </c>
      <c r="N52" s="96">
        <v>18</v>
      </c>
      <c r="O52" s="27"/>
      <c r="P52" s="138">
        <v>4</v>
      </c>
      <c r="Q52" s="138">
        <v>3</v>
      </c>
      <c r="R52" s="138">
        <v>3</v>
      </c>
      <c r="S52" s="138">
        <v>3</v>
      </c>
      <c r="T52" s="138">
        <v>3</v>
      </c>
      <c r="U52" s="138">
        <v>5</v>
      </c>
      <c r="V52" s="138">
        <v>4</v>
      </c>
      <c r="W52" s="138">
        <v>6</v>
      </c>
      <c r="X52" s="138">
        <v>4</v>
      </c>
      <c r="Y52" s="21"/>
      <c r="Z52" s="20">
        <f>SUM(P52:X52)</f>
        <v>35</v>
      </c>
      <c r="AA52" s="21"/>
      <c r="AB52" s="127">
        <v>4</v>
      </c>
      <c r="AC52" s="127">
        <v>5</v>
      </c>
      <c r="AD52" s="127">
        <v>5</v>
      </c>
      <c r="AE52" s="127">
        <v>7</v>
      </c>
      <c r="AF52" s="127">
        <v>6</v>
      </c>
      <c r="AG52" s="127">
        <v>5</v>
      </c>
      <c r="AH52" s="127">
        <v>3</v>
      </c>
      <c r="AI52" s="127">
        <v>5</v>
      </c>
      <c r="AJ52" s="127">
        <v>4</v>
      </c>
      <c r="AK52" s="17"/>
      <c r="AL52" s="20">
        <f>SUM(AB52:AJ52)</f>
        <v>44</v>
      </c>
      <c r="AM52" s="46"/>
      <c r="AN52" s="133">
        <f>AL52+Z52</f>
        <v>79</v>
      </c>
    </row>
    <row r="53" spans="2:40" hidden="1">
      <c r="D53" s="97"/>
      <c r="E53" s="98"/>
      <c r="F53" s="98"/>
      <c r="G53" s="98"/>
      <c r="H53" s="98"/>
      <c r="I53" s="98"/>
      <c r="J53" s="98"/>
      <c r="K53" s="98"/>
      <c r="L53" s="154" t="s">
        <v>16</v>
      </c>
      <c r="M53" s="154"/>
      <c r="N53" s="147"/>
      <c r="O53" s="50"/>
      <c r="P53" s="139">
        <f t="shared" ref="P53:X53" si="42">IFERROR($N52-P$5,"")</f>
        <v>3</v>
      </c>
      <c r="Q53" s="139">
        <f t="shared" si="42"/>
        <v>15</v>
      </c>
      <c r="R53" s="139">
        <f t="shared" si="42"/>
        <v>1</v>
      </c>
      <c r="S53" s="139">
        <f t="shared" si="42"/>
        <v>17</v>
      </c>
      <c r="T53" s="139">
        <f t="shared" si="42"/>
        <v>5</v>
      </c>
      <c r="U53" s="139">
        <f t="shared" si="42"/>
        <v>7</v>
      </c>
      <c r="V53" s="139">
        <f t="shared" si="42"/>
        <v>11</v>
      </c>
      <c r="W53" s="139">
        <f t="shared" si="42"/>
        <v>13</v>
      </c>
      <c r="X53" s="139">
        <f t="shared" si="42"/>
        <v>9</v>
      </c>
      <c r="Y53" s="139"/>
      <c r="Z53" s="139"/>
      <c r="AA53" s="139"/>
      <c r="AB53" s="139">
        <f t="shared" ref="AB53:AJ53" si="43">IFERROR($N52-AB$5,"")</f>
        <v>2</v>
      </c>
      <c r="AC53" s="139">
        <f t="shared" si="43"/>
        <v>14</v>
      </c>
      <c r="AD53" s="139">
        <f t="shared" si="43"/>
        <v>0</v>
      </c>
      <c r="AE53" s="139">
        <f t="shared" si="43"/>
        <v>16</v>
      </c>
      <c r="AF53" s="139">
        <f t="shared" si="43"/>
        <v>4</v>
      </c>
      <c r="AG53" s="139">
        <f t="shared" si="43"/>
        <v>6</v>
      </c>
      <c r="AH53" s="139">
        <f t="shared" si="43"/>
        <v>10</v>
      </c>
      <c r="AI53" s="139">
        <f t="shared" si="43"/>
        <v>12</v>
      </c>
      <c r="AJ53" s="139">
        <f t="shared" si="43"/>
        <v>8</v>
      </c>
      <c r="AK53" s="140"/>
      <c r="AL53" s="139"/>
      <c r="AM53" s="50"/>
      <c r="AN53" s="50"/>
    </row>
    <row r="54" spans="2:40">
      <c r="D54" s="97"/>
      <c r="E54" s="98"/>
      <c r="F54" s="98"/>
      <c r="G54" s="98"/>
      <c r="H54" s="98"/>
      <c r="I54" s="98"/>
      <c r="J54" s="98"/>
      <c r="K54" s="98"/>
      <c r="L54" s="142" t="s">
        <v>36</v>
      </c>
      <c r="M54" s="142"/>
      <c r="N54" s="146" t="s">
        <v>37</v>
      </c>
      <c r="O54" s="50"/>
      <c r="P54" s="139">
        <f t="shared" ref="P54:X54" si="44">IF(P53="","",IF(P53&lt;0,0,IF(P53&lt;18,1,IF(P53&lt;36,2,3))))</f>
        <v>1</v>
      </c>
      <c r="Q54" s="139">
        <f t="shared" si="44"/>
        <v>1</v>
      </c>
      <c r="R54" s="139">
        <f t="shared" si="44"/>
        <v>1</v>
      </c>
      <c r="S54" s="139">
        <f t="shared" si="44"/>
        <v>1</v>
      </c>
      <c r="T54" s="139">
        <f t="shared" si="44"/>
        <v>1</v>
      </c>
      <c r="U54" s="139">
        <f t="shared" si="44"/>
        <v>1</v>
      </c>
      <c r="V54" s="139">
        <f t="shared" si="44"/>
        <v>1</v>
      </c>
      <c r="W54" s="139">
        <f t="shared" si="44"/>
        <v>1</v>
      </c>
      <c r="X54" s="139">
        <f t="shared" si="44"/>
        <v>1</v>
      </c>
      <c r="Y54" s="139"/>
      <c r="Z54" s="139"/>
      <c r="AA54" s="139"/>
      <c r="AB54" s="139">
        <f t="shared" ref="AB54:AJ54" si="45">IF(AB53="","",IF(AB53&lt;0,0,IF(AB53&lt;18,1,IF(AB53&lt;36,2,3))))</f>
        <v>1</v>
      </c>
      <c r="AC54" s="139">
        <f t="shared" si="45"/>
        <v>1</v>
      </c>
      <c r="AD54" s="139">
        <f t="shared" si="45"/>
        <v>1</v>
      </c>
      <c r="AE54" s="139">
        <f t="shared" si="45"/>
        <v>1</v>
      </c>
      <c r="AF54" s="139">
        <f t="shared" si="45"/>
        <v>1</v>
      </c>
      <c r="AG54" s="139">
        <f t="shared" si="45"/>
        <v>1</v>
      </c>
      <c r="AH54" s="139">
        <f t="shared" si="45"/>
        <v>1</v>
      </c>
      <c r="AI54" s="139">
        <f t="shared" si="45"/>
        <v>1</v>
      </c>
      <c r="AJ54" s="139">
        <f t="shared" si="45"/>
        <v>1</v>
      </c>
      <c r="AK54" s="140"/>
      <c r="AL54" s="139"/>
      <c r="AM54" s="50"/>
      <c r="AN54" s="136" t="s">
        <v>33</v>
      </c>
    </row>
    <row r="55" spans="2:40" ht="15">
      <c r="D55" s="97"/>
      <c r="E55" s="98"/>
      <c r="F55" s="98"/>
      <c r="G55" s="98"/>
      <c r="H55" s="98"/>
      <c r="I55" s="98"/>
      <c r="J55" s="98"/>
      <c r="K55" s="98"/>
      <c r="L55" s="132"/>
      <c r="M55" s="143" t="s">
        <v>31</v>
      </c>
      <c r="N55" s="94" t="s">
        <v>38</v>
      </c>
      <c r="O55" s="50"/>
      <c r="P55" s="141">
        <f>IFERROR(IF((P$4-P52+2+P54)&lt;0,0,IF(P52="","",(P$4-P52+2+P54))),"")</f>
        <v>2</v>
      </c>
      <c r="Q55" s="141">
        <f t="shared" ref="Q55:X55" si="46">IFERROR(IF((Q$4-Q52+2+Q54)&lt;0,0,IF(Q52="","",(Q$4-Q52+2+Q54))),"")</f>
        <v>3</v>
      </c>
      <c r="R55" s="141">
        <f t="shared" si="46"/>
        <v>3</v>
      </c>
      <c r="S55" s="141">
        <f t="shared" si="46"/>
        <v>3</v>
      </c>
      <c r="T55" s="141">
        <f t="shared" si="46"/>
        <v>3</v>
      </c>
      <c r="U55" s="141">
        <f t="shared" si="46"/>
        <v>1</v>
      </c>
      <c r="V55" s="141">
        <f t="shared" si="46"/>
        <v>2</v>
      </c>
      <c r="W55" s="141">
        <f t="shared" si="46"/>
        <v>0</v>
      </c>
      <c r="X55" s="141">
        <f t="shared" si="46"/>
        <v>2</v>
      </c>
      <c r="Y55" s="139"/>
      <c r="Z55" s="20">
        <f>SUM(P55:X55)</f>
        <v>19</v>
      </c>
      <c r="AA55" s="139"/>
      <c r="AB55" s="141">
        <f t="shared" ref="AB55:AJ55" si="47">IFERROR(IF((AB$4-AB52+2+AB54)&lt;0,0,IF(AB52="","",(AB$4-AB52+2+AB54))),"")</f>
        <v>2</v>
      </c>
      <c r="AC55" s="141">
        <f t="shared" si="47"/>
        <v>1</v>
      </c>
      <c r="AD55" s="141">
        <f t="shared" si="47"/>
        <v>1</v>
      </c>
      <c r="AE55" s="141">
        <f t="shared" si="47"/>
        <v>0</v>
      </c>
      <c r="AF55" s="141">
        <f t="shared" si="47"/>
        <v>0</v>
      </c>
      <c r="AG55" s="141">
        <f t="shared" si="47"/>
        <v>1</v>
      </c>
      <c r="AH55" s="141">
        <f t="shared" si="47"/>
        <v>3</v>
      </c>
      <c r="AI55" s="141">
        <f t="shared" si="47"/>
        <v>1</v>
      </c>
      <c r="AJ55" s="141">
        <f t="shared" si="47"/>
        <v>2</v>
      </c>
      <c r="AK55" s="140"/>
      <c r="AL55" s="20">
        <f>SUM(AB55:AJ55)</f>
        <v>11</v>
      </c>
      <c r="AM55" s="50"/>
      <c r="AN55" s="137">
        <f>SUM(Z55,AL55)</f>
        <v>30</v>
      </c>
    </row>
    <row r="56" spans="2:40" ht="15" thickBot="1"/>
    <row r="57" spans="2:40" ht="15.75" customHeight="1">
      <c r="B57" s="148" t="s">
        <v>44</v>
      </c>
      <c r="D57" s="88"/>
      <c r="E57" s="89"/>
      <c r="F57" s="90" t="s">
        <v>28</v>
      </c>
      <c r="G57" s="90" t="s">
        <v>13</v>
      </c>
      <c r="H57" s="90" t="s">
        <v>20</v>
      </c>
      <c r="I57" s="90" t="s">
        <v>11</v>
      </c>
      <c r="J57" s="90" t="s">
        <v>12</v>
      </c>
      <c r="K57" s="91" t="s">
        <v>6</v>
      </c>
      <c r="L57" s="91" t="s">
        <v>15</v>
      </c>
      <c r="M57" s="91" t="s">
        <v>32</v>
      </c>
      <c r="N57" s="91" t="s">
        <v>35</v>
      </c>
      <c r="O57" s="129"/>
      <c r="P57" s="130">
        <v>1</v>
      </c>
      <c r="Q57" s="130">
        <v>2</v>
      </c>
      <c r="R57" s="130">
        <v>3</v>
      </c>
      <c r="S57" s="130">
        <v>4</v>
      </c>
      <c r="T57" s="130">
        <v>5</v>
      </c>
      <c r="U57" s="130">
        <v>6</v>
      </c>
      <c r="V57" s="130">
        <v>7</v>
      </c>
      <c r="W57" s="130">
        <v>8</v>
      </c>
      <c r="X57" s="130">
        <v>9</v>
      </c>
      <c r="Y57" s="129"/>
      <c r="Z57" s="130" t="s">
        <v>0</v>
      </c>
      <c r="AA57" s="129"/>
      <c r="AB57" s="130">
        <v>10</v>
      </c>
      <c r="AC57" s="130">
        <v>11</v>
      </c>
      <c r="AD57" s="130">
        <v>12</v>
      </c>
      <c r="AE57" s="130">
        <v>13</v>
      </c>
      <c r="AF57" s="130">
        <v>14</v>
      </c>
      <c r="AG57" s="130">
        <v>15</v>
      </c>
      <c r="AH57" s="130">
        <v>16</v>
      </c>
      <c r="AI57" s="130">
        <v>17</v>
      </c>
      <c r="AJ57" s="130">
        <v>18</v>
      </c>
      <c r="AK57" s="36"/>
      <c r="AL57" s="130" t="s">
        <v>1</v>
      </c>
      <c r="AM57" s="134"/>
      <c r="AN57" s="131" t="s">
        <v>34</v>
      </c>
    </row>
    <row r="58" spans="2:40" ht="15">
      <c r="B58" s="1" t="s">
        <v>65</v>
      </c>
      <c r="D58" s="92"/>
      <c r="E58" s="93"/>
      <c r="F58" s="127"/>
      <c r="G58" s="94" t="s">
        <v>21</v>
      </c>
      <c r="H58" s="94" t="s">
        <v>25</v>
      </c>
      <c r="I58" s="94">
        <v>72</v>
      </c>
      <c r="J58" s="94">
        <v>140</v>
      </c>
      <c r="K58" s="127">
        <v>12</v>
      </c>
      <c r="L58" s="95">
        <f>IF(K58="","X",(IFERROR(ROUND((K58*J58/113)+I58-$AN$4,0),"X")))</f>
        <v>33</v>
      </c>
      <c r="M58" s="128">
        <v>1</v>
      </c>
      <c r="N58" s="96">
        <v>25</v>
      </c>
      <c r="O58" s="27"/>
      <c r="P58" s="138">
        <v>4</v>
      </c>
      <c r="Q58" s="138">
        <v>6</v>
      </c>
      <c r="R58" s="138">
        <v>4</v>
      </c>
      <c r="S58" s="138">
        <v>6</v>
      </c>
      <c r="T58" s="138">
        <v>4</v>
      </c>
      <c r="U58" s="138">
        <v>5</v>
      </c>
      <c r="V58" s="138">
        <v>5</v>
      </c>
      <c r="W58" s="138">
        <v>6</v>
      </c>
      <c r="X58" s="138">
        <v>5</v>
      </c>
      <c r="Y58" s="21"/>
      <c r="Z58" s="20">
        <f>SUM(P58:X58)</f>
        <v>45</v>
      </c>
      <c r="AA58" s="21"/>
      <c r="AB58" s="127">
        <v>5</v>
      </c>
      <c r="AC58" s="127">
        <v>5</v>
      </c>
      <c r="AD58" s="127">
        <v>4</v>
      </c>
      <c r="AE58" s="127">
        <v>4</v>
      </c>
      <c r="AF58" s="127">
        <v>4</v>
      </c>
      <c r="AG58" s="127">
        <v>4</v>
      </c>
      <c r="AH58" s="127">
        <v>4</v>
      </c>
      <c r="AI58" s="127">
        <v>5</v>
      </c>
      <c r="AJ58" s="127">
        <v>4</v>
      </c>
      <c r="AK58" s="17"/>
      <c r="AL58" s="20">
        <f>SUM(AB58:AJ58)</f>
        <v>39</v>
      </c>
      <c r="AM58" s="46"/>
      <c r="AN58" s="133">
        <f>AL58+Z58</f>
        <v>84</v>
      </c>
    </row>
    <row r="59" spans="2:40" ht="14.25" hidden="1" customHeight="1">
      <c r="D59" s="97"/>
      <c r="E59" s="98"/>
      <c r="F59" s="98"/>
      <c r="G59" s="98"/>
      <c r="H59" s="98"/>
      <c r="I59" s="98"/>
      <c r="J59" s="98"/>
      <c r="K59" s="98"/>
      <c r="L59" s="154" t="s">
        <v>16</v>
      </c>
      <c r="M59" s="154"/>
      <c r="N59" s="154"/>
      <c r="O59" s="50"/>
      <c r="P59" s="139">
        <f t="shared" ref="P59:X59" si="48">IFERROR($N58-P$5,"")</f>
        <v>10</v>
      </c>
      <c r="Q59" s="139">
        <f t="shared" si="48"/>
        <v>22</v>
      </c>
      <c r="R59" s="139">
        <f t="shared" si="48"/>
        <v>8</v>
      </c>
      <c r="S59" s="139">
        <f t="shared" si="48"/>
        <v>24</v>
      </c>
      <c r="T59" s="139">
        <f t="shared" si="48"/>
        <v>12</v>
      </c>
      <c r="U59" s="139">
        <f t="shared" si="48"/>
        <v>14</v>
      </c>
      <c r="V59" s="139">
        <f t="shared" si="48"/>
        <v>18</v>
      </c>
      <c r="W59" s="139">
        <f t="shared" si="48"/>
        <v>20</v>
      </c>
      <c r="X59" s="139">
        <f t="shared" si="48"/>
        <v>16</v>
      </c>
      <c r="Y59" s="139"/>
      <c r="Z59" s="139"/>
      <c r="AA59" s="139"/>
      <c r="AB59" s="139">
        <f t="shared" ref="AB59:AJ59" si="49">IFERROR($N58-AB$5,"")</f>
        <v>9</v>
      </c>
      <c r="AC59" s="139">
        <f t="shared" si="49"/>
        <v>21</v>
      </c>
      <c r="AD59" s="139">
        <f t="shared" si="49"/>
        <v>7</v>
      </c>
      <c r="AE59" s="139">
        <f t="shared" si="49"/>
        <v>23</v>
      </c>
      <c r="AF59" s="139">
        <f t="shared" si="49"/>
        <v>11</v>
      </c>
      <c r="AG59" s="139">
        <f t="shared" si="49"/>
        <v>13</v>
      </c>
      <c r="AH59" s="139">
        <f t="shared" si="49"/>
        <v>17</v>
      </c>
      <c r="AI59" s="139">
        <f t="shared" si="49"/>
        <v>19</v>
      </c>
      <c r="AJ59" s="139">
        <f t="shared" si="49"/>
        <v>15</v>
      </c>
      <c r="AK59" s="140"/>
      <c r="AL59" s="139"/>
      <c r="AM59" s="50"/>
      <c r="AN59" s="50"/>
    </row>
    <row r="60" spans="2:40">
      <c r="D60" s="97"/>
      <c r="E60" s="98"/>
      <c r="F60" s="98"/>
      <c r="G60" s="98"/>
      <c r="H60" s="98"/>
      <c r="I60" s="98"/>
      <c r="J60" s="98"/>
      <c r="K60" s="98"/>
      <c r="L60" s="142" t="s">
        <v>36</v>
      </c>
      <c r="M60" s="142"/>
      <c r="N60" s="146" t="s">
        <v>37</v>
      </c>
      <c r="O60" s="50"/>
      <c r="P60" s="139">
        <f t="shared" ref="P60:X60" si="50">IF(P59="","",IF(P59&lt;0,0,IF(P59&lt;18,1,IF(P59&lt;36,2,3))))</f>
        <v>1</v>
      </c>
      <c r="Q60" s="139">
        <f t="shared" si="50"/>
        <v>2</v>
      </c>
      <c r="R60" s="139">
        <f t="shared" si="50"/>
        <v>1</v>
      </c>
      <c r="S60" s="139">
        <f t="shared" si="50"/>
        <v>2</v>
      </c>
      <c r="T60" s="139">
        <f t="shared" si="50"/>
        <v>1</v>
      </c>
      <c r="U60" s="139">
        <f t="shared" si="50"/>
        <v>1</v>
      </c>
      <c r="V60" s="139">
        <f t="shared" si="50"/>
        <v>2</v>
      </c>
      <c r="W60" s="139">
        <f t="shared" si="50"/>
        <v>2</v>
      </c>
      <c r="X60" s="139">
        <f t="shared" si="50"/>
        <v>1</v>
      </c>
      <c r="Y60" s="139"/>
      <c r="Z60" s="139"/>
      <c r="AA60" s="139"/>
      <c r="AB60" s="139">
        <f t="shared" ref="AB60:AJ60" si="51">IF(AB59="","",IF(AB59&lt;0,0,IF(AB59&lt;18,1,IF(AB59&lt;36,2,3))))</f>
        <v>1</v>
      </c>
      <c r="AC60" s="139">
        <f t="shared" si="51"/>
        <v>2</v>
      </c>
      <c r="AD60" s="139">
        <f t="shared" si="51"/>
        <v>1</v>
      </c>
      <c r="AE60" s="139">
        <f t="shared" si="51"/>
        <v>2</v>
      </c>
      <c r="AF60" s="139">
        <f t="shared" si="51"/>
        <v>1</v>
      </c>
      <c r="AG60" s="139">
        <f t="shared" si="51"/>
        <v>1</v>
      </c>
      <c r="AH60" s="139">
        <f t="shared" si="51"/>
        <v>1</v>
      </c>
      <c r="AI60" s="139">
        <f t="shared" si="51"/>
        <v>2</v>
      </c>
      <c r="AJ60" s="139">
        <f t="shared" si="51"/>
        <v>1</v>
      </c>
      <c r="AK60" s="140"/>
      <c r="AL60" s="139"/>
      <c r="AM60" s="50"/>
      <c r="AN60" s="136" t="s">
        <v>33</v>
      </c>
    </row>
    <row r="61" spans="2:40" ht="15">
      <c r="D61" s="97"/>
      <c r="E61" s="98"/>
      <c r="F61" s="98"/>
      <c r="G61" s="98"/>
      <c r="H61" s="98"/>
      <c r="I61" s="98"/>
      <c r="J61" s="98"/>
      <c r="K61" s="98"/>
      <c r="L61" s="132"/>
      <c r="M61" s="143" t="s">
        <v>31</v>
      </c>
      <c r="N61" s="94" t="s">
        <v>38</v>
      </c>
      <c r="O61" s="50"/>
      <c r="P61" s="141">
        <f>IFERROR(IF((P$4-P58+2+P60)&lt;0,0,IF(P58="","",(P$4-P58+2+P60))),"")</f>
        <v>2</v>
      </c>
      <c r="Q61" s="141">
        <f t="shared" ref="Q61:X61" si="52">IFERROR(IF((Q$4-Q58+2+Q60)&lt;0,0,IF(Q58="","",(Q$4-Q58+2+Q60))),"")</f>
        <v>1</v>
      </c>
      <c r="R61" s="141">
        <f t="shared" si="52"/>
        <v>2</v>
      </c>
      <c r="S61" s="141">
        <f t="shared" si="52"/>
        <v>1</v>
      </c>
      <c r="T61" s="141">
        <f t="shared" si="52"/>
        <v>2</v>
      </c>
      <c r="U61" s="141">
        <f t="shared" si="52"/>
        <v>1</v>
      </c>
      <c r="V61" s="141">
        <f t="shared" si="52"/>
        <v>2</v>
      </c>
      <c r="W61" s="141">
        <f t="shared" si="52"/>
        <v>1</v>
      </c>
      <c r="X61" s="141">
        <f t="shared" si="52"/>
        <v>1</v>
      </c>
      <c r="Y61" s="139"/>
      <c r="Z61" s="20">
        <f>SUM(P61:X61)</f>
        <v>13</v>
      </c>
      <c r="AA61" s="139"/>
      <c r="AB61" s="141">
        <f t="shared" ref="AB61:AJ61" si="53">IFERROR(IF((AB$4-AB58+2+AB60)&lt;0,0,IF(AB58="","",(AB$4-AB58+2+AB60))),"")</f>
        <v>1</v>
      </c>
      <c r="AC61" s="141">
        <f t="shared" si="53"/>
        <v>2</v>
      </c>
      <c r="AD61" s="141">
        <f t="shared" si="53"/>
        <v>2</v>
      </c>
      <c r="AE61" s="141">
        <f t="shared" si="53"/>
        <v>3</v>
      </c>
      <c r="AF61" s="141">
        <f t="shared" si="53"/>
        <v>2</v>
      </c>
      <c r="AG61" s="141">
        <f t="shared" si="53"/>
        <v>2</v>
      </c>
      <c r="AH61" s="141">
        <f t="shared" si="53"/>
        <v>2</v>
      </c>
      <c r="AI61" s="141">
        <f t="shared" si="53"/>
        <v>2</v>
      </c>
      <c r="AJ61" s="141">
        <f t="shared" si="53"/>
        <v>2</v>
      </c>
      <c r="AK61" s="140"/>
      <c r="AL61" s="20">
        <f>SUM(AB61:AJ61)</f>
        <v>18</v>
      </c>
      <c r="AM61" s="50"/>
      <c r="AN61" s="137">
        <f>SUM(Z61,AL61)</f>
        <v>31</v>
      </c>
    </row>
    <row r="62" spans="2:40" ht="15" thickBot="1"/>
    <row r="63" spans="2:40" ht="19.5" customHeight="1">
      <c r="B63" s="148" t="s">
        <v>44</v>
      </c>
      <c r="D63" s="88"/>
      <c r="E63" s="89"/>
      <c r="F63" s="90" t="s">
        <v>28</v>
      </c>
      <c r="G63" s="90" t="s">
        <v>13</v>
      </c>
      <c r="H63" s="90" t="s">
        <v>20</v>
      </c>
      <c r="I63" s="90" t="s">
        <v>11</v>
      </c>
      <c r="J63" s="90" t="s">
        <v>12</v>
      </c>
      <c r="K63" s="91" t="s">
        <v>6</v>
      </c>
      <c r="L63" s="91" t="s">
        <v>15</v>
      </c>
      <c r="M63" s="91" t="s">
        <v>32</v>
      </c>
      <c r="N63" s="91" t="s">
        <v>35</v>
      </c>
      <c r="O63" s="129"/>
      <c r="P63" s="130">
        <v>1</v>
      </c>
      <c r="Q63" s="130">
        <v>2</v>
      </c>
      <c r="R63" s="130">
        <v>3</v>
      </c>
      <c r="S63" s="130">
        <v>4</v>
      </c>
      <c r="T63" s="130">
        <v>5</v>
      </c>
      <c r="U63" s="130">
        <v>6</v>
      </c>
      <c r="V63" s="130">
        <v>7</v>
      </c>
      <c r="W63" s="130">
        <v>8</v>
      </c>
      <c r="X63" s="130">
        <v>9</v>
      </c>
      <c r="Y63" s="129"/>
      <c r="Z63" s="130" t="s">
        <v>0</v>
      </c>
      <c r="AA63" s="129"/>
      <c r="AB63" s="130">
        <v>10</v>
      </c>
      <c r="AC63" s="130">
        <v>11</v>
      </c>
      <c r="AD63" s="130">
        <v>12</v>
      </c>
      <c r="AE63" s="130">
        <v>13</v>
      </c>
      <c r="AF63" s="130">
        <v>14</v>
      </c>
      <c r="AG63" s="130">
        <v>15</v>
      </c>
      <c r="AH63" s="130">
        <v>16</v>
      </c>
      <c r="AI63" s="130">
        <v>17</v>
      </c>
      <c r="AJ63" s="130">
        <v>18</v>
      </c>
      <c r="AK63" s="36"/>
      <c r="AL63" s="130" t="s">
        <v>1</v>
      </c>
      <c r="AM63" s="134"/>
      <c r="AN63" s="131" t="s">
        <v>34</v>
      </c>
    </row>
    <row r="64" spans="2:40" ht="15">
      <c r="B64" s="1" t="s">
        <v>40</v>
      </c>
      <c r="D64" s="92"/>
      <c r="E64" s="93"/>
      <c r="F64" s="127"/>
      <c r="G64" s="94" t="s">
        <v>21</v>
      </c>
      <c r="H64" s="94" t="s">
        <v>25</v>
      </c>
      <c r="I64" s="94">
        <v>72</v>
      </c>
      <c r="J64" s="94">
        <v>140</v>
      </c>
      <c r="K64" s="127">
        <v>12</v>
      </c>
      <c r="L64" s="95">
        <f>IF(K64="","X",(IFERROR(ROUND((K64*J64/113)+I64-$AN$4,0),"X")))</f>
        <v>33</v>
      </c>
      <c r="M64" s="128">
        <v>1</v>
      </c>
      <c r="N64" s="96">
        <v>36</v>
      </c>
      <c r="O64" s="27"/>
      <c r="P64" s="138">
        <v>4</v>
      </c>
      <c r="Q64" s="138">
        <v>5</v>
      </c>
      <c r="R64" s="138">
        <v>5</v>
      </c>
      <c r="S64" s="138">
        <v>5</v>
      </c>
      <c r="T64" s="138">
        <v>4</v>
      </c>
      <c r="U64" s="138">
        <v>6</v>
      </c>
      <c r="V64" s="138">
        <v>6</v>
      </c>
      <c r="W64" s="138">
        <v>4</v>
      </c>
      <c r="X64" s="138">
        <v>5</v>
      </c>
      <c r="Y64" s="21"/>
      <c r="Z64" s="20">
        <f>SUM(P64:X64)</f>
        <v>44</v>
      </c>
      <c r="AA64" s="21"/>
      <c r="AB64" s="127">
        <v>5</v>
      </c>
      <c r="AC64" s="127">
        <v>5</v>
      </c>
      <c r="AD64" s="127">
        <v>3</v>
      </c>
      <c r="AE64" s="127">
        <v>4</v>
      </c>
      <c r="AF64" s="127">
        <v>5</v>
      </c>
      <c r="AG64" s="127">
        <v>4</v>
      </c>
      <c r="AH64" s="127">
        <v>4</v>
      </c>
      <c r="AI64" s="127">
        <v>5</v>
      </c>
      <c r="AJ64" s="127">
        <v>6</v>
      </c>
      <c r="AK64" s="17"/>
      <c r="AL64" s="20">
        <f>SUM(AB64:AJ64)</f>
        <v>41</v>
      </c>
      <c r="AM64" s="46"/>
      <c r="AN64" s="133">
        <f>AL64+Z64</f>
        <v>85</v>
      </c>
    </row>
    <row r="65" spans="2:40" hidden="1">
      <c r="D65" s="97"/>
      <c r="E65" s="98"/>
      <c r="F65" s="98"/>
      <c r="G65" s="98"/>
      <c r="H65" s="98"/>
      <c r="I65" s="98"/>
      <c r="J65" s="98"/>
      <c r="K65" s="98"/>
      <c r="L65" s="154" t="s">
        <v>16</v>
      </c>
      <c r="M65" s="154"/>
      <c r="N65" s="147"/>
      <c r="O65" s="50"/>
      <c r="P65" s="139">
        <f t="shared" ref="P65:X65" si="54">IFERROR($N64-P$5,"")</f>
        <v>21</v>
      </c>
      <c r="Q65" s="139">
        <f t="shared" si="54"/>
        <v>33</v>
      </c>
      <c r="R65" s="139">
        <f t="shared" si="54"/>
        <v>19</v>
      </c>
      <c r="S65" s="139">
        <f t="shared" si="54"/>
        <v>35</v>
      </c>
      <c r="T65" s="139">
        <f t="shared" si="54"/>
        <v>23</v>
      </c>
      <c r="U65" s="139">
        <f t="shared" si="54"/>
        <v>25</v>
      </c>
      <c r="V65" s="139">
        <f t="shared" si="54"/>
        <v>29</v>
      </c>
      <c r="W65" s="139">
        <f t="shared" si="54"/>
        <v>31</v>
      </c>
      <c r="X65" s="139">
        <f t="shared" si="54"/>
        <v>27</v>
      </c>
      <c r="Y65" s="139"/>
      <c r="Z65" s="139"/>
      <c r="AA65" s="139"/>
      <c r="AB65" s="139">
        <f t="shared" ref="AB65:AJ65" si="55">IFERROR($N64-AB$5,"")</f>
        <v>20</v>
      </c>
      <c r="AC65" s="139">
        <f t="shared" si="55"/>
        <v>32</v>
      </c>
      <c r="AD65" s="139">
        <f t="shared" si="55"/>
        <v>18</v>
      </c>
      <c r="AE65" s="139">
        <f t="shared" si="55"/>
        <v>34</v>
      </c>
      <c r="AF65" s="139">
        <f t="shared" si="55"/>
        <v>22</v>
      </c>
      <c r="AG65" s="139">
        <f t="shared" si="55"/>
        <v>24</v>
      </c>
      <c r="AH65" s="139">
        <f t="shared" si="55"/>
        <v>28</v>
      </c>
      <c r="AI65" s="139">
        <f t="shared" si="55"/>
        <v>30</v>
      </c>
      <c r="AJ65" s="139">
        <f t="shared" si="55"/>
        <v>26</v>
      </c>
      <c r="AK65" s="140"/>
      <c r="AL65" s="139"/>
      <c r="AM65" s="50"/>
      <c r="AN65" s="50"/>
    </row>
    <row r="66" spans="2:40">
      <c r="D66" s="97"/>
      <c r="E66" s="98"/>
      <c r="F66" s="98"/>
      <c r="G66" s="98"/>
      <c r="H66" s="98"/>
      <c r="I66" s="98"/>
      <c r="J66" s="98"/>
      <c r="K66" s="98"/>
      <c r="L66" s="142" t="s">
        <v>36</v>
      </c>
      <c r="M66" s="142"/>
      <c r="N66" s="146" t="s">
        <v>37</v>
      </c>
      <c r="O66" s="50"/>
      <c r="P66" s="139">
        <f t="shared" ref="P66:X66" si="56">IF(P65="","",IF(P65&lt;0,0,IF(P65&lt;18,1,IF(P65&lt;36,2,3))))</f>
        <v>2</v>
      </c>
      <c r="Q66" s="139">
        <f t="shared" si="56"/>
        <v>2</v>
      </c>
      <c r="R66" s="139">
        <f t="shared" si="56"/>
        <v>2</v>
      </c>
      <c r="S66" s="139">
        <f t="shared" si="56"/>
        <v>2</v>
      </c>
      <c r="T66" s="139">
        <f t="shared" si="56"/>
        <v>2</v>
      </c>
      <c r="U66" s="139">
        <f t="shared" si="56"/>
        <v>2</v>
      </c>
      <c r="V66" s="139">
        <f t="shared" si="56"/>
        <v>2</v>
      </c>
      <c r="W66" s="139">
        <f t="shared" si="56"/>
        <v>2</v>
      </c>
      <c r="X66" s="139">
        <f t="shared" si="56"/>
        <v>2</v>
      </c>
      <c r="Y66" s="139"/>
      <c r="Z66" s="139"/>
      <c r="AA66" s="139"/>
      <c r="AB66" s="139">
        <f t="shared" ref="AB66:AJ66" si="57">IF(AB65="","",IF(AB65&lt;0,0,IF(AB65&lt;18,1,IF(AB65&lt;36,2,3))))</f>
        <v>2</v>
      </c>
      <c r="AC66" s="139">
        <f t="shared" si="57"/>
        <v>2</v>
      </c>
      <c r="AD66" s="139">
        <f t="shared" si="57"/>
        <v>2</v>
      </c>
      <c r="AE66" s="139">
        <f t="shared" si="57"/>
        <v>2</v>
      </c>
      <c r="AF66" s="139">
        <f t="shared" si="57"/>
        <v>2</v>
      </c>
      <c r="AG66" s="139">
        <f t="shared" si="57"/>
        <v>2</v>
      </c>
      <c r="AH66" s="139">
        <f t="shared" si="57"/>
        <v>2</v>
      </c>
      <c r="AI66" s="139">
        <f t="shared" si="57"/>
        <v>2</v>
      </c>
      <c r="AJ66" s="139">
        <f t="shared" si="57"/>
        <v>2</v>
      </c>
      <c r="AK66" s="140"/>
      <c r="AL66" s="139"/>
      <c r="AM66" s="50"/>
      <c r="AN66" s="136" t="s">
        <v>33</v>
      </c>
    </row>
    <row r="67" spans="2:40" ht="15">
      <c r="D67" s="97"/>
      <c r="E67" s="98"/>
      <c r="F67" s="98"/>
      <c r="G67" s="98"/>
      <c r="H67" s="98"/>
      <c r="I67" s="98"/>
      <c r="J67" s="98"/>
      <c r="K67" s="98"/>
      <c r="L67" s="132"/>
      <c r="M67" s="143" t="s">
        <v>31</v>
      </c>
      <c r="N67" s="94" t="s">
        <v>38</v>
      </c>
      <c r="O67" s="50"/>
      <c r="P67" s="141">
        <f>IFERROR(IF((P$4-P64+2+P66)&lt;0,0,IF(P64="","",(P$4-P64+2+P66))),"")</f>
        <v>3</v>
      </c>
      <c r="Q67" s="141">
        <f t="shared" ref="Q67:X67" si="58">IFERROR(IF((Q$4-Q64+2+Q66)&lt;0,0,IF(Q64="","",(Q$4-Q64+2+Q66))),"")</f>
        <v>2</v>
      </c>
      <c r="R67" s="141">
        <f t="shared" si="58"/>
        <v>2</v>
      </c>
      <c r="S67" s="141">
        <f t="shared" si="58"/>
        <v>2</v>
      </c>
      <c r="T67" s="141">
        <f t="shared" si="58"/>
        <v>3</v>
      </c>
      <c r="U67" s="141">
        <f t="shared" si="58"/>
        <v>1</v>
      </c>
      <c r="V67" s="141">
        <f t="shared" si="58"/>
        <v>1</v>
      </c>
      <c r="W67" s="141">
        <f t="shared" si="58"/>
        <v>3</v>
      </c>
      <c r="X67" s="141">
        <f t="shared" si="58"/>
        <v>2</v>
      </c>
      <c r="Y67" s="139"/>
      <c r="Z67" s="20">
        <f>SUM(P67:X67)</f>
        <v>19</v>
      </c>
      <c r="AA67" s="139"/>
      <c r="AB67" s="141">
        <f t="shared" ref="AB67:AJ67" si="59">IFERROR(IF((AB$4-AB64+2+AB66)&lt;0,0,IF(AB64="","",(AB$4-AB64+2+AB66))),"")</f>
        <v>2</v>
      </c>
      <c r="AC67" s="141">
        <f t="shared" si="59"/>
        <v>2</v>
      </c>
      <c r="AD67" s="141">
        <f t="shared" si="59"/>
        <v>4</v>
      </c>
      <c r="AE67" s="141">
        <f t="shared" si="59"/>
        <v>3</v>
      </c>
      <c r="AF67" s="141">
        <f t="shared" si="59"/>
        <v>2</v>
      </c>
      <c r="AG67" s="141">
        <f t="shared" si="59"/>
        <v>3</v>
      </c>
      <c r="AH67" s="141">
        <f t="shared" si="59"/>
        <v>3</v>
      </c>
      <c r="AI67" s="141">
        <f t="shared" si="59"/>
        <v>2</v>
      </c>
      <c r="AJ67" s="141">
        <f t="shared" si="59"/>
        <v>1</v>
      </c>
      <c r="AK67" s="140"/>
      <c r="AL67" s="20">
        <f>SUM(AB67:AJ67)</f>
        <v>22</v>
      </c>
      <c r="AM67" s="50"/>
      <c r="AN67" s="137">
        <f>SUM(Z67,AL67)</f>
        <v>41</v>
      </c>
    </row>
    <row r="68" spans="2:40" ht="15" thickBot="1"/>
    <row r="69" spans="2:40" ht="15.75" customHeight="1">
      <c r="B69" s="148" t="s">
        <v>44</v>
      </c>
      <c r="D69" s="88"/>
      <c r="E69" s="89"/>
      <c r="F69" s="90" t="s">
        <v>28</v>
      </c>
      <c r="G69" s="90" t="s">
        <v>13</v>
      </c>
      <c r="H69" s="90" t="s">
        <v>20</v>
      </c>
      <c r="I69" s="90" t="s">
        <v>11</v>
      </c>
      <c r="J69" s="90" t="s">
        <v>12</v>
      </c>
      <c r="K69" s="91" t="s">
        <v>6</v>
      </c>
      <c r="L69" s="91" t="s">
        <v>15</v>
      </c>
      <c r="M69" s="91" t="s">
        <v>32</v>
      </c>
      <c r="N69" s="91" t="s">
        <v>35</v>
      </c>
      <c r="O69" s="129"/>
      <c r="P69" s="130">
        <v>1</v>
      </c>
      <c r="Q69" s="130">
        <v>2</v>
      </c>
      <c r="R69" s="130">
        <v>3</v>
      </c>
      <c r="S69" s="130">
        <v>4</v>
      </c>
      <c r="T69" s="130">
        <v>5</v>
      </c>
      <c r="U69" s="130">
        <v>6</v>
      </c>
      <c r="V69" s="130">
        <v>7</v>
      </c>
      <c r="W69" s="130">
        <v>8</v>
      </c>
      <c r="X69" s="130">
        <v>9</v>
      </c>
      <c r="Y69" s="129"/>
      <c r="Z69" s="130" t="s">
        <v>0</v>
      </c>
      <c r="AA69" s="129"/>
      <c r="AB69" s="130">
        <v>10</v>
      </c>
      <c r="AC69" s="130">
        <v>11</v>
      </c>
      <c r="AD69" s="130">
        <v>12</v>
      </c>
      <c r="AE69" s="130">
        <v>13</v>
      </c>
      <c r="AF69" s="130">
        <v>14</v>
      </c>
      <c r="AG69" s="130">
        <v>15</v>
      </c>
      <c r="AH69" s="130">
        <v>16</v>
      </c>
      <c r="AI69" s="130">
        <v>17</v>
      </c>
      <c r="AJ69" s="130">
        <v>18</v>
      </c>
      <c r="AK69" s="36"/>
      <c r="AL69" s="130" t="s">
        <v>1</v>
      </c>
      <c r="AM69" s="134"/>
      <c r="AN69" s="131" t="s">
        <v>34</v>
      </c>
    </row>
    <row r="70" spans="2:40" ht="15">
      <c r="B70" s="1" t="s">
        <v>75</v>
      </c>
      <c r="D70" s="92"/>
      <c r="E70" s="93"/>
      <c r="F70" s="127"/>
      <c r="G70" s="94" t="s">
        <v>21</v>
      </c>
      <c r="H70" s="94" t="s">
        <v>25</v>
      </c>
      <c r="I70" s="94">
        <v>72</v>
      </c>
      <c r="J70" s="94">
        <v>140</v>
      </c>
      <c r="K70" s="127">
        <v>12</v>
      </c>
      <c r="L70" s="95">
        <f>IF(K70="","X",(IFERROR(ROUND((K70*J70/113)+I70-$AN$4,0),"X")))</f>
        <v>33</v>
      </c>
      <c r="M70" s="128">
        <v>1</v>
      </c>
      <c r="N70" s="96">
        <v>26</v>
      </c>
      <c r="O70" s="27"/>
      <c r="P70" s="138">
        <v>4</v>
      </c>
      <c r="Q70" s="138">
        <v>4</v>
      </c>
      <c r="R70" s="138">
        <v>2</v>
      </c>
      <c r="S70" s="138">
        <v>6</v>
      </c>
      <c r="T70" s="138">
        <v>4</v>
      </c>
      <c r="U70" s="138">
        <v>4</v>
      </c>
      <c r="V70" s="138">
        <v>5</v>
      </c>
      <c r="W70" s="138">
        <v>7</v>
      </c>
      <c r="X70" s="138">
        <v>5</v>
      </c>
      <c r="Y70" s="21"/>
      <c r="Z70" s="20">
        <f>SUM(P70:X70)</f>
        <v>41</v>
      </c>
      <c r="AA70" s="21"/>
      <c r="AB70" s="127">
        <v>3</v>
      </c>
      <c r="AC70" s="127">
        <v>5</v>
      </c>
      <c r="AD70" s="127">
        <v>6</v>
      </c>
      <c r="AE70" s="127">
        <v>5</v>
      </c>
      <c r="AF70" s="127">
        <v>5</v>
      </c>
      <c r="AG70" s="127">
        <v>5</v>
      </c>
      <c r="AH70" s="127">
        <v>5</v>
      </c>
      <c r="AI70" s="127">
        <v>6</v>
      </c>
      <c r="AJ70" s="127">
        <v>5</v>
      </c>
      <c r="AK70" s="17"/>
      <c r="AL70" s="20">
        <f>SUM(AB70:AJ70)</f>
        <v>45</v>
      </c>
      <c r="AM70" s="46"/>
      <c r="AN70" s="133">
        <f>AL70+Z70</f>
        <v>86</v>
      </c>
    </row>
    <row r="71" spans="2:40" ht="14.25" hidden="1" customHeight="1">
      <c r="D71" s="97"/>
      <c r="E71" s="98"/>
      <c r="F71" s="98"/>
      <c r="G71" s="98"/>
      <c r="H71" s="98"/>
      <c r="I71" s="98"/>
      <c r="J71" s="98"/>
      <c r="K71" s="98"/>
      <c r="L71" s="154" t="s">
        <v>16</v>
      </c>
      <c r="M71" s="154"/>
      <c r="N71" s="154"/>
      <c r="O71" s="50"/>
      <c r="P71" s="139">
        <f t="shared" ref="P71:X71" si="60">IFERROR($N70-P$5,"")</f>
        <v>11</v>
      </c>
      <c r="Q71" s="139">
        <f t="shared" si="60"/>
        <v>23</v>
      </c>
      <c r="R71" s="139">
        <f t="shared" si="60"/>
        <v>9</v>
      </c>
      <c r="S71" s="139">
        <f t="shared" si="60"/>
        <v>25</v>
      </c>
      <c r="T71" s="139">
        <f t="shared" si="60"/>
        <v>13</v>
      </c>
      <c r="U71" s="139">
        <f t="shared" si="60"/>
        <v>15</v>
      </c>
      <c r="V71" s="139">
        <f t="shared" si="60"/>
        <v>19</v>
      </c>
      <c r="W71" s="139">
        <f t="shared" si="60"/>
        <v>21</v>
      </c>
      <c r="X71" s="139">
        <f t="shared" si="60"/>
        <v>17</v>
      </c>
      <c r="Y71" s="139"/>
      <c r="Z71" s="139"/>
      <c r="AA71" s="139"/>
      <c r="AB71" s="139">
        <f t="shared" ref="AB71:AJ71" si="61">IFERROR($N70-AB$5,"")</f>
        <v>10</v>
      </c>
      <c r="AC71" s="139">
        <f t="shared" si="61"/>
        <v>22</v>
      </c>
      <c r="AD71" s="139">
        <f t="shared" si="61"/>
        <v>8</v>
      </c>
      <c r="AE71" s="139">
        <f t="shared" si="61"/>
        <v>24</v>
      </c>
      <c r="AF71" s="139">
        <f t="shared" si="61"/>
        <v>12</v>
      </c>
      <c r="AG71" s="139">
        <f t="shared" si="61"/>
        <v>14</v>
      </c>
      <c r="AH71" s="139">
        <f t="shared" si="61"/>
        <v>18</v>
      </c>
      <c r="AI71" s="139">
        <f t="shared" si="61"/>
        <v>20</v>
      </c>
      <c r="AJ71" s="139">
        <f t="shared" si="61"/>
        <v>16</v>
      </c>
      <c r="AK71" s="140"/>
      <c r="AL71" s="139"/>
      <c r="AM71" s="50"/>
      <c r="AN71" s="50"/>
    </row>
    <row r="72" spans="2:40">
      <c r="D72" s="97"/>
      <c r="E72" s="98"/>
      <c r="F72" s="98"/>
      <c r="G72" s="98"/>
      <c r="H72" s="98"/>
      <c r="I72" s="98"/>
      <c r="J72" s="98"/>
      <c r="K72" s="98"/>
      <c r="L72" s="142" t="s">
        <v>36</v>
      </c>
      <c r="M72" s="142"/>
      <c r="N72" s="146" t="s">
        <v>37</v>
      </c>
      <c r="O72" s="50"/>
      <c r="P72" s="139">
        <f t="shared" ref="P72:X72" si="62">IF(P71="","",IF(P71&lt;0,0,IF(P71&lt;18,1,IF(P71&lt;36,2,3))))</f>
        <v>1</v>
      </c>
      <c r="Q72" s="139">
        <f t="shared" si="62"/>
        <v>2</v>
      </c>
      <c r="R72" s="139">
        <f t="shared" si="62"/>
        <v>1</v>
      </c>
      <c r="S72" s="139">
        <f t="shared" si="62"/>
        <v>2</v>
      </c>
      <c r="T72" s="139">
        <f t="shared" si="62"/>
        <v>1</v>
      </c>
      <c r="U72" s="139">
        <f t="shared" si="62"/>
        <v>1</v>
      </c>
      <c r="V72" s="139">
        <f t="shared" si="62"/>
        <v>2</v>
      </c>
      <c r="W72" s="139">
        <f t="shared" si="62"/>
        <v>2</v>
      </c>
      <c r="X72" s="139">
        <f t="shared" si="62"/>
        <v>1</v>
      </c>
      <c r="Y72" s="139"/>
      <c r="Z72" s="139"/>
      <c r="AA72" s="139"/>
      <c r="AB72" s="139">
        <f t="shared" ref="AB72:AJ72" si="63">IF(AB71="","",IF(AB71&lt;0,0,IF(AB71&lt;18,1,IF(AB71&lt;36,2,3))))</f>
        <v>1</v>
      </c>
      <c r="AC72" s="139">
        <f t="shared" si="63"/>
        <v>2</v>
      </c>
      <c r="AD72" s="139">
        <f t="shared" si="63"/>
        <v>1</v>
      </c>
      <c r="AE72" s="139">
        <f t="shared" si="63"/>
        <v>2</v>
      </c>
      <c r="AF72" s="139">
        <f t="shared" si="63"/>
        <v>1</v>
      </c>
      <c r="AG72" s="139">
        <f t="shared" si="63"/>
        <v>1</v>
      </c>
      <c r="AH72" s="139">
        <f t="shared" si="63"/>
        <v>2</v>
      </c>
      <c r="AI72" s="139">
        <f t="shared" si="63"/>
        <v>2</v>
      </c>
      <c r="AJ72" s="139">
        <f t="shared" si="63"/>
        <v>1</v>
      </c>
      <c r="AK72" s="140"/>
      <c r="AL72" s="139"/>
      <c r="AM72" s="50"/>
      <c r="AN72" s="136" t="s">
        <v>33</v>
      </c>
    </row>
    <row r="73" spans="2:40" ht="15">
      <c r="D73" s="97"/>
      <c r="E73" s="98"/>
      <c r="F73" s="98"/>
      <c r="G73" s="98"/>
      <c r="H73" s="98"/>
      <c r="I73" s="98"/>
      <c r="J73" s="98"/>
      <c r="K73" s="98"/>
      <c r="L73" s="132"/>
      <c r="M73" s="143" t="s">
        <v>31</v>
      </c>
      <c r="N73" s="94" t="s">
        <v>38</v>
      </c>
      <c r="O73" s="50"/>
      <c r="P73" s="141">
        <f>IFERROR(IF((P$4-P70+2+P72)&lt;0,0,IF(P70="","",(P$4-P70+2+P72))),"")</f>
        <v>2</v>
      </c>
      <c r="Q73" s="141">
        <f t="shared" ref="Q73:X73" si="64">IFERROR(IF((Q$4-Q70+2+Q72)&lt;0,0,IF(Q70="","",(Q$4-Q70+2+Q72))),"")</f>
        <v>3</v>
      </c>
      <c r="R73" s="141">
        <f t="shared" si="64"/>
        <v>4</v>
      </c>
      <c r="S73" s="141">
        <f t="shared" si="64"/>
        <v>1</v>
      </c>
      <c r="T73" s="141">
        <f t="shared" si="64"/>
        <v>2</v>
      </c>
      <c r="U73" s="141">
        <f t="shared" si="64"/>
        <v>2</v>
      </c>
      <c r="V73" s="141">
        <f t="shared" si="64"/>
        <v>2</v>
      </c>
      <c r="W73" s="141">
        <f t="shared" si="64"/>
        <v>0</v>
      </c>
      <c r="X73" s="141">
        <f t="shared" si="64"/>
        <v>1</v>
      </c>
      <c r="Y73" s="139"/>
      <c r="Z73" s="20">
        <f>SUM(P73:X73)</f>
        <v>17</v>
      </c>
      <c r="AA73" s="139"/>
      <c r="AB73" s="141">
        <f t="shared" ref="AB73:AJ73" si="65">IFERROR(IF((AB$4-AB70+2+AB72)&lt;0,0,IF(AB70="","",(AB$4-AB70+2+AB72))),"")</f>
        <v>3</v>
      </c>
      <c r="AC73" s="141">
        <f t="shared" si="65"/>
        <v>2</v>
      </c>
      <c r="AD73" s="141">
        <f t="shared" si="65"/>
        <v>0</v>
      </c>
      <c r="AE73" s="141">
        <f t="shared" si="65"/>
        <v>2</v>
      </c>
      <c r="AF73" s="141">
        <f t="shared" si="65"/>
        <v>1</v>
      </c>
      <c r="AG73" s="141">
        <f t="shared" si="65"/>
        <v>1</v>
      </c>
      <c r="AH73" s="141">
        <f t="shared" si="65"/>
        <v>2</v>
      </c>
      <c r="AI73" s="141">
        <f t="shared" si="65"/>
        <v>1</v>
      </c>
      <c r="AJ73" s="141">
        <f t="shared" si="65"/>
        <v>1</v>
      </c>
      <c r="AK73" s="140"/>
      <c r="AL73" s="20">
        <f>SUM(AB73:AJ73)</f>
        <v>13</v>
      </c>
      <c r="AM73" s="50"/>
      <c r="AN73" s="137">
        <f>SUM(Z73,AL73)</f>
        <v>30</v>
      </c>
    </row>
    <row r="74" spans="2:40" ht="15" thickBot="1"/>
    <row r="75" spans="2:40" ht="19.5" customHeight="1">
      <c r="B75" s="148" t="s">
        <v>44</v>
      </c>
      <c r="D75" s="88"/>
      <c r="E75" s="89"/>
      <c r="F75" s="90" t="s">
        <v>28</v>
      </c>
      <c r="G75" s="90" t="s">
        <v>13</v>
      </c>
      <c r="H75" s="90" t="s">
        <v>20</v>
      </c>
      <c r="I75" s="90" t="s">
        <v>11</v>
      </c>
      <c r="J75" s="90" t="s">
        <v>12</v>
      </c>
      <c r="K75" s="91" t="s">
        <v>6</v>
      </c>
      <c r="L75" s="91" t="s">
        <v>15</v>
      </c>
      <c r="M75" s="91" t="s">
        <v>32</v>
      </c>
      <c r="N75" s="91" t="s">
        <v>35</v>
      </c>
      <c r="O75" s="129"/>
      <c r="P75" s="130">
        <v>1</v>
      </c>
      <c r="Q75" s="130">
        <v>2</v>
      </c>
      <c r="R75" s="130">
        <v>3</v>
      </c>
      <c r="S75" s="130">
        <v>4</v>
      </c>
      <c r="T75" s="130">
        <v>5</v>
      </c>
      <c r="U75" s="130">
        <v>6</v>
      </c>
      <c r="V75" s="130">
        <v>7</v>
      </c>
      <c r="W75" s="130">
        <v>8</v>
      </c>
      <c r="X75" s="130">
        <v>9</v>
      </c>
      <c r="Y75" s="129"/>
      <c r="Z75" s="130" t="s">
        <v>0</v>
      </c>
      <c r="AA75" s="129"/>
      <c r="AB75" s="130">
        <v>10</v>
      </c>
      <c r="AC75" s="130">
        <v>11</v>
      </c>
      <c r="AD75" s="130">
        <v>12</v>
      </c>
      <c r="AE75" s="130">
        <v>13</v>
      </c>
      <c r="AF75" s="130">
        <v>14</v>
      </c>
      <c r="AG75" s="130">
        <v>15</v>
      </c>
      <c r="AH75" s="130">
        <v>16</v>
      </c>
      <c r="AI75" s="130">
        <v>17</v>
      </c>
      <c r="AJ75" s="130">
        <v>18</v>
      </c>
      <c r="AK75" s="36"/>
      <c r="AL75" s="130" t="s">
        <v>1</v>
      </c>
      <c r="AM75" s="134"/>
      <c r="AN75" s="131" t="s">
        <v>34</v>
      </c>
    </row>
    <row r="76" spans="2:40" ht="15">
      <c r="B76" s="1" t="s">
        <v>67</v>
      </c>
      <c r="D76" s="92"/>
      <c r="E76" s="93"/>
      <c r="F76" s="127"/>
      <c r="G76" s="94" t="s">
        <v>21</v>
      </c>
      <c r="H76" s="94" t="s">
        <v>25</v>
      </c>
      <c r="I76" s="94">
        <v>72</v>
      </c>
      <c r="J76" s="94">
        <v>140</v>
      </c>
      <c r="K76" s="127">
        <v>12</v>
      </c>
      <c r="L76" s="95">
        <f>IF(K76="","X",(IFERROR(ROUND((K76*J76/113)+I76-$AN$4,0),"X")))</f>
        <v>33</v>
      </c>
      <c r="M76" s="128">
        <v>1</v>
      </c>
      <c r="N76" s="96">
        <v>22</v>
      </c>
      <c r="O76" s="27"/>
      <c r="P76" s="138">
        <v>5</v>
      </c>
      <c r="Q76" s="138">
        <v>5</v>
      </c>
      <c r="R76" s="138">
        <v>5</v>
      </c>
      <c r="S76" s="138">
        <v>5</v>
      </c>
      <c r="T76" s="138">
        <v>7</v>
      </c>
      <c r="U76" s="138">
        <v>5</v>
      </c>
      <c r="V76" s="138">
        <v>4</v>
      </c>
      <c r="W76" s="138">
        <v>4</v>
      </c>
      <c r="X76" s="138">
        <v>5</v>
      </c>
      <c r="Y76" s="21"/>
      <c r="Z76" s="20">
        <f>SUM(P76:X76)</f>
        <v>45</v>
      </c>
      <c r="AA76" s="21"/>
      <c r="AB76" s="127">
        <v>4</v>
      </c>
      <c r="AC76" s="127">
        <v>5</v>
      </c>
      <c r="AD76" s="127">
        <v>4</v>
      </c>
      <c r="AE76" s="127">
        <v>6</v>
      </c>
      <c r="AF76" s="127">
        <v>4</v>
      </c>
      <c r="AG76" s="127">
        <v>7</v>
      </c>
      <c r="AH76" s="127">
        <v>5</v>
      </c>
      <c r="AI76" s="127">
        <v>4</v>
      </c>
      <c r="AJ76" s="127">
        <v>4</v>
      </c>
      <c r="AK76" s="17"/>
      <c r="AL76" s="20">
        <f>SUM(AB76:AJ76)</f>
        <v>43</v>
      </c>
      <c r="AM76" s="46"/>
      <c r="AN76" s="133">
        <f>AL76+Z76</f>
        <v>88</v>
      </c>
    </row>
    <row r="77" spans="2:40" hidden="1">
      <c r="D77" s="97"/>
      <c r="E77" s="98"/>
      <c r="F77" s="98"/>
      <c r="G77" s="98"/>
      <c r="H77" s="98"/>
      <c r="I77" s="98"/>
      <c r="J77" s="98"/>
      <c r="K77" s="98"/>
      <c r="L77" s="154" t="s">
        <v>16</v>
      </c>
      <c r="M77" s="154"/>
      <c r="N77" s="147"/>
      <c r="O77" s="50"/>
      <c r="P77" s="139">
        <f t="shared" ref="P77:X77" si="66">IFERROR($N76-P$5,"")</f>
        <v>7</v>
      </c>
      <c r="Q77" s="139">
        <f t="shared" si="66"/>
        <v>19</v>
      </c>
      <c r="R77" s="139">
        <f t="shared" si="66"/>
        <v>5</v>
      </c>
      <c r="S77" s="139">
        <f t="shared" si="66"/>
        <v>21</v>
      </c>
      <c r="T77" s="139">
        <f t="shared" si="66"/>
        <v>9</v>
      </c>
      <c r="U77" s="139">
        <f t="shared" si="66"/>
        <v>11</v>
      </c>
      <c r="V77" s="139">
        <f t="shared" si="66"/>
        <v>15</v>
      </c>
      <c r="W77" s="139">
        <f t="shared" si="66"/>
        <v>17</v>
      </c>
      <c r="X77" s="139">
        <f t="shared" si="66"/>
        <v>13</v>
      </c>
      <c r="Y77" s="139"/>
      <c r="Z77" s="139"/>
      <c r="AA77" s="139"/>
      <c r="AB77" s="139">
        <f t="shared" ref="AB77:AJ77" si="67">IFERROR($N76-AB$5,"")</f>
        <v>6</v>
      </c>
      <c r="AC77" s="139">
        <f t="shared" si="67"/>
        <v>18</v>
      </c>
      <c r="AD77" s="139">
        <f t="shared" si="67"/>
        <v>4</v>
      </c>
      <c r="AE77" s="139">
        <f t="shared" si="67"/>
        <v>20</v>
      </c>
      <c r="AF77" s="139">
        <f t="shared" si="67"/>
        <v>8</v>
      </c>
      <c r="AG77" s="139">
        <f t="shared" si="67"/>
        <v>10</v>
      </c>
      <c r="AH77" s="139">
        <f t="shared" si="67"/>
        <v>14</v>
      </c>
      <c r="AI77" s="139">
        <f t="shared" si="67"/>
        <v>16</v>
      </c>
      <c r="AJ77" s="139">
        <f t="shared" si="67"/>
        <v>12</v>
      </c>
      <c r="AK77" s="140"/>
      <c r="AL77" s="139"/>
      <c r="AM77" s="50"/>
      <c r="AN77" s="50"/>
    </row>
    <row r="78" spans="2:40">
      <c r="D78" s="97"/>
      <c r="E78" s="98"/>
      <c r="F78" s="98"/>
      <c r="G78" s="98"/>
      <c r="H78" s="98"/>
      <c r="I78" s="98"/>
      <c r="J78" s="98"/>
      <c r="K78" s="98"/>
      <c r="L78" s="142" t="s">
        <v>36</v>
      </c>
      <c r="M78" s="142"/>
      <c r="N78" s="146" t="s">
        <v>37</v>
      </c>
      <c r="O78" s="50"/>
      <c r="P78" s="139">
        <f t="shared" ref="P78:X78" si="68">IF(P77="","",IF(P77&lt;0,0,IF(P77&lt;18,1,IF(P77&lt;36,2,3))))</f>
        <v>1</v>
      </c>
      <c r="Q78" s="139">
        <f t="shared" si="68"/>
        <v>2</v>
      </c>
      <c r="R78" s="139">
        <f t="shared" si="68"/>
        <v>1</v>
      </c>
      <c r="S78" s="139">
        <f t="shared" si="68"/>
        <v>2</v>
      </c>
      <c r="T78" s="139">
        <f t="shared" si="68"/>
        <v>1</v>
      </c>
      <c r="U78" s="139">
        <f t="shared" si="68"/>
        <v>1</v>
      </c>
      <c r="V78" s="139">
        <f t="shared" si="68"/>
        <v>1</v>
      </c>
      <c r="W78" s="139">
        <f t="shared" si="68"/>
        <v>1</v>
      </c>
      <c r="X78" s="139">
        <f t="shared" si="68"/>
        <v>1</v>
      </c>
      <c r="Y78" s="139"/>
      <c r="Z78" s="139"/>
      <c r="AA78" s="139"/>
      <c r="AB78" s="139">
        <f t="shared" ref="AB78:AJ78" si="69">IF(AB77="","",IF(AB77&lt;0,0,IF(AB77&lt;18,1,IF(AB77&lt;36,2,3))))</f>
        <v>1</v>
      </c>
      <c r="AC78" s="139">
        <f t="shared" si="69"/>
        <v>2</v>
      </c>
      <c r="AD78" s="139">
        <f t="shared" si="69"/>
        <v>1</v>
      </c>
      <c r="AE78" s="139">
        <f t="shared" si="69"/>
        <v>2</v>
      </c>
      <c r="AF78" s="139">
        <f t="shared" si="69"/>
        <v>1</v>
      </c>
      <c r="AG78" s="139">
        <f t="shared" si="69"/>
        <v>1</v>
      </c>
      <c r="AH78" s="139">
        <f t="shared" si="69"/>
        <v>1</v>
      </c>
      <c r="AI78" s="139">
        <f t="shared" si="69"/>
        <v>1</v>
      </c>
      <c r="AJ78" s="139">
        <f t="shared" si="69"/>
        <v>1</v>
      </c>
      <c r="AK78" s="140"/>
      <c r="AL78" s="139"/>
      <c r="AM78" s="50"/>
      <c r="AN78" s="136" t="s">
        <v>33</v>
      </c>
    </row>
    <row r="79" spans="2:40" ht="15">
      <c r="D79" s="97"/>
      <c r="E79" s="98"/>
      <c r="F79" s="98"/>
      <c r="G79" s="98"/>
      <c r="H79" s="98"/>
      <c r="I79" s="98"/>
      <c r="J79" s="98"/>
      <c r="K79" s="98"/>
      <c r="L79" s="132"/>
      <c r="M79" s="143" t="s">
        <v>31</v>
      </c>
      <c r="N79" s="94" t="s">
        <v>38</v>
      </c>
      <c r="O79" s="50"/>
      <c r="P79" s="141">
        <f>IFERROR(IF((P$4-P76+2+P78)&lt;0,0,IF(P76="","",(P$4-P76+2+P78))),"")</f>
        <v>1</v>
      </c>
      <c r="Q79" s="141">
        <f t="shared" ref="Q79:X79" si="70">IFERROR(IF((Q$4-Q76+2+Q78)&lt;0,0,IF(Q76="","",(Q$4-Q76+2+Q78))),"")</f>
        <v>2</v>
      </c>
      <c r="R79" s="141">
        <f t="shared" si="70"/>
        <v>1</v>
      </c>
      <c r="S79" s="141">
        <f t="shared" si="70"/>
        <v>2</v>
      </c>
      <c r="T79" s="141">
        <f t="shared" si="70"/>
        <v>0</v>
      </c>
      <c r="U79" s="141">
        <f t="shared" si="70"/>
        <v>1</v>
      </c>
      <c r="V79" s="141">
        <f t="shared" si="70"/>
        <v>2</v>
      </c>
      <c r="W79" s="141">
        <f t="shared" si="70"/>
        <v>2</v>
      </c>
      <c r="X79" s="141">
        <f t="shared" si="70"/>
        <v>1</v>
      </c>
      <c r="Y79" s="139"/>
      <c r="Z79" s="20">
        <f>SUM(P79:X79)</f>
        <v>12</v>
      </c>
      <c r="AA79" s="139"/>
      <c r="AB79" s="141">
        <f t="shared" ref="AB79:AJ79" si="71">IFERROR(IF((AB$4-AB76+2+AB78)&lt;0,0,IF(AB76="","",(AB$4-AB76+2+AB78))),"")</f>
        <v>2</v>
      </c>
      <c r="AC79" s="141">
        <f t="shared" si="71"/>
        <v>2</v>
      </c>
      <c r="AD79" s="141">
        <f t="shared" si="71"/>
        <v>2</v>
      </c>
      <c r="AE79" s="141">
        <f t="shared" si="71"/>
        <v>1</v>
      </c>
      <c r="AF79" s="141">
        <f t="shared" si="71"/>
        <v>2</v>
      </c>
      <c r="AG79" s="141">
        <f t="shared" si="71"/>
        <v>0</v>
      </c>
      <c r="AH79" s="141">
        <f t="shared" si="71"/>
        <v>1</v>
      </c>
      <c r="AI79" s="141">
        <f t="shared" si="71"/>
        <v>2</v>
      </c>
      <c r="AJ79" s="141">
        <f t="shared" si="71"/>
        <v>2</v>
      </c>
      <c r="AK79" s="140"/>
      <c r="AL79" s="20">
        <f>SUM(AB79:AJ79)</f>
        <v>14</v>
      </c>
      <c r="AM79" s="50"/>
      <c r="AN79" s="137">
        <f>SUM(Z79,AL79)</f>
        <v>26</v>
      </c>
    </row>
    <row r="80" spans="2:40" ht="15" thickBot="1"/>
    <row r="81" spans="2:40" ht="15.75" customHeight="1">
      <c r="B81" s="148" t="s">
        <v>44</v>
      </c>
      <c r="D81" s="88"/>
      <c r="E81" s="89"/>
      <c r="F81" s="90" t="s">
        <v>28</v>
      </c>
      <c r="G81" s="90" t="s">
        <v>13</v>
      </c>
      <c r="H81" s="90" t="s">
        <v>20</v>
      </c>
      <c r="I81" s="90" t="s">
        <v>11</v>
      </c>
      <c r="J81" s="90" t="s">
        <v>12</v>
      </c>
      <c r="K81" s="91" t="s">
        <v>6</v>
      </c>
      <c r="L81" s="91" t="s">
        <v>15</v>
      </c>
      <c r="M81" s="91" t="s">
        <v>32</v>
      </c>
      <c r="N81" s="91" t="s">
        <v>35</v>
      </c>
      <c r="O81" s="129"/>
      <c r="P81" s="130">
        <v>1</v>
      </c>
      <c r="Q81" s="130">
        <v>2</v>
      </c>
      <c r="R81" s="130">
        <v>3</v>
      </c>
      <c r="S81" s="130">
        <v>4</v>
      </c>
      <c r="T81" s="130">
        <v>5</v>
      </c>
      <c r="U81" s="130">
        <v>6</v>
      </c>
      <c r="V81" s="130">
        <v>7</v>
      </c>
      <c r="W81" s="130">
        <v>8</v>
      </c>
      <c r="X81" s="130">
        <v>9</v>
      </c>
      <c r="Y81" s="129"/>
      <c r="Z81" s="130" t="s">
        <v>0</v>
      </c>
      <c r="AA81" s="129"/>
      <c r="AB81" s="130">
        <v>10</v>
      </c>
      <c r="AC81" s="130">
        <v>11</v>
      </c>
      <c r="AD81" s="130">
        <v>12</v>
      </c>
      <c r="AE81" s="130">
        <v>13</v>
      </c>
      <c r="AF81" s="130">
        <v>14</v>
      </c>
      <c r="AG81" s="130">
        <v>15</v>
      </c>
      <c r="AH81" s="130">
        <v>16</v>
      </c>
      <c r="AI81" s="130">
        <v>17</v>
      </c>
      <c r="AJ81" s="130">
        <v>18</v>
      </c>
      <c r="AK81" s="36"/>
      <c r="AL81" s="130" t="s">
        <v>1</v>
      </c>
      <c r="AM81" s="134"/>
      <c r="AN81" s="131" t="s">
        <v>34</v>
      </c>
    </row>
    <row r="82" spans="2:40" ht="15">
      <c r="B82" s="1" t="s">
        <v>76</v>
      </c>
      <c r="D82" s="92"/>
      <c r="E82" s="93"/>
      <c r="F82" s="127"/>
      <c r="G82" s="94" t="s">
        <v>21</v>
      </c>
      <c r="H82" s="94" t="s">
        <v>25</v>
      </c>
      <c r="I82" s="94">
        <v>72</v>
      </c>
      <c r="J82" s="94">
        <v>140</v>
      </c>
      <c r="K82" s="127">
        <v>12</v>
      </c>
      <c r="L82" s="95">
        <f>IF(K82="","X",(IFERROR(ROUND((K82*J82/113)+I82-$AN$4,0),"X")))</f>
        <v>33</v>
      </c>
      <c r="M82" s="128">
        <v>1</v>
      </c>
      <c r="N82" s="96">
        <v>32</v>
      </c>
      <c r="O82" s="27"/>
      <c r="P82" s="138">
        <v>6</v>
      </c>
      <c r="Q82" s="138">
        <v>5</v>
      </c>
      <c r="R82" s="138">
        <v>7</v>
      </c>
      <c r="S82" s="138">
        <v>7</v>
      </c>
      <c r="T82" s="138">
        <v>6</v>
      </c>
      <c r="U82" s="138">
        <v>4</v>
      </c>
      <c r="V82" s="138">
        <v>5</v>
      </c>
      <c r="W82" s="138">
        <v>4</v>
      </c>
      <c r="X82" s="138">
        <v>4</v>
      </c>
      <c r="Y82" s="21"/>
      <c r="Z82" s="20">
        <f>SUM(P82:X82)</f>
        <v>48</v>
      </c>
      <c r="AA82" s="21"/>
      <c r="AB82" s="127">
        <v>4</v>
      </c>
      <c r="AC82" s="127">
        <v>3</v>
      </c>
      <c r="AD82" s="127">
        <v>4</v>
      </c>
      <c r="AE82" s="127">
        <v>5</v>
      </c>
      <c r="AF82" s="127">
        <v>5</v>
      </c>
      <c r="AG82" s="127">
        <v>5</v>
      </c>
      <c r="AH82" s="127">
        <v>5</v>
      </c>
      <c r="AI82" s="127">
        <v>6</v>
      </c>
      <c r="AJ82" s="127">
        <v>5</v>
      </c>
      <c r="AK82" s="17"/>
      <c r="AL82" s="20">
        <f>SUM(AB82:AJ82)</f>
        <v>42</v>
      </c>
      <c r="AM82" s="46"/>
      <c r="AN82" s="133">
        <f>AL82+Z82</f>
        <v>90</v>
      </c>
    </row>
    <row r="83" spans="2:40" ht="14.25" hidden="1" customHeight="1">
      <c r="D83" s="97"/>
      <c r="E83" s="98"/>
      <c r="F83" s="98"/>
      <c r="G83" s="98"/>
      <c r="H83" s="98"/>
      <c r="I83" s="98"/>
      <c r="J83" s="98"/>
      <c r="K83" s="98"/>
      <c r="L83" s="154" t="s">
        <v>16</v>
      </c>
      <c r="M83" s="154"/>
      <c r="N83" s="154"/>
      <c r="O83" s="50"/>
      <c r="P83" s="139">
        <f t="shared" ref="P83:X83" si="72">IFERROR($N82-P$5,"")</f>
        <v>17</v>
      </c>
      <c r="Q83" s="139">
        <f t="shared" si="72"/>
        <v>29</v>
      </c>
      <c r="R83" s="139">
        <f t="shared" si="72"/>
        <v>15</v>
      </c>
      <c r="S83" s="139">
        <f t="shared" si="72"/>
        <v>31</v>
      </c>
      <c r="T83" s="139">
        <f t="shared" si="72"/>
        <v>19</v>
      </c>
      <c r="U83" s="139">
        <f t="shared" si="72"/>
        <v>21</v>
      </c>
      <c r="V83" s="139">
        <f t="shared" si="72"/>
        <v>25</v>
      </c>
      <c r="W83" s="139">
        <f t="shared" si="72"/>
        <v>27</v>
      </c>
      <c r="X83" s="139">
        <f t="shared" si="72"/>
        <v>23</v>
      </c>
      <c r="Y83" s="139"/>
      <c r="Z83" s="139"/>
      <c r="AA83" s="139"/>
      <c r="AB83" s="139">
        <f t="shared" ref="AB83:AJ83" si="73">IFERROR($N82-AB$5,"")</f>
        <v>16</v>
      </c>
      <c r="AC83" s="139">
        <f t="shared" si="73"/>
        <v>28</v>
      </c>
      <c r="AD83" s="139">
        <f t="shared" si="73"/>
        <v>14</v>
      </c>
      <c r="AE83" s="139">
        <f t="shared" si="73"/>
        <v>30</v>
      </c>
      <c r="AF83" s="139">
        <f t="shared" si="73"/>
        <v>18</v>
      </c>
      <c r="AG83" s="139">
        <f t="shared" si="73"/>
        <v>20</v>
      </c>
      <c r="AH83" s="139">
        <f t="shared" si="73"/>
        <v>24</v>
      </c>
      <c r="AI83" s="139">
        <f t="shared" si="73"/>
        <v>26</v>
      </c>
      <c r="AJ83" s="139">
        <f t="shared" si="73"/>
        <v>22</v>
      </c>
      <c r="AK83" s="140"/>
      <c r="AL83" s="139"/>
      <c r="AM83" s="50"/>
      <c r="AN83" s="50"/>
    </row>
    <row r="84" spans="2:40">
      <c r="D84" s="97"/>
      <c r="E84" s="98"/>
      <c r="F84" s="98"/>
      <c r="G84" s="98"/>
      <c r="H84" s="98"/>
      <c r="I84" s="98"/>
      <c r="J84" s="98"/>
      <c r="K84" s="98"/>
      <c r="L84" s="142" t="s">
        <v>36</v>
      </c>
      <c r="M84" s="142"/>
      <c r="N84" s="146" t="s">
        <v>37</v>
      </c>
      <c r="O84" s="50"/>
      <c r="P84" s="139">
        <f t="shared" ref="P84:X84" si="74">IF(P83="","",IF(P83&lt;0,0,IF(P83&lt;18,1,IF(P83&lt;36,2,3))))</f>
        <v>1</v>
      </c>
      <c r="Q84" s="139">
        <f t="shared" si="74"/>
        <v>2</v>
      </c>
      <c r="R84" s="139">
        <f t="shared" si="74"/>
        <v>1</v>
      </c>
      <c r="S84" s="139">
        <f t="shared" si="74"/>
        <v>2</v>
      </c>
      <c r="T84" s="139">
        <f t="shared" si="74"/>
        <v>2</v>
      </c>
      <c r="U84" s="139">
        <f t="shared" si="74"/>
        <v>2</v>
      </c>
      <c r="V84" s="139">
        <f t="shared" si="74"/>
        <v>2</v>
      </c>
      <c r="W84" s="139">
        <f t="shared" si="74"/>
        <v>2</v>
      </c>
      <c r="X84" s="139">
        <f t="shared" si="74"/>
        <v>2</v>
      </c>
      <c r="Y84" s="139"/>
      <c r="Z84" s="139"/>
      <c r="AA84" s="139"/>
      <c r="AB84" s="139">
        <f t="shared" ref="AB84:AJ84" si="75">IF(AB83="","",IF(AB83&lt;0,0,IF(AB83&lt;18,1,IF(AB83&lt;36,2,3))))</f>
        <v>1</v>
      </c>
      <c r="AC84" s="139">
        <f t="shared" si="75"/>
        <v>2</v>
      </c>
      <c r="AD84" s="139">
        <f t="shared" si="75"/>
        <v>1</v>
      </c>
      <c r="AE84" s="139">
        <f t="shared" si="75"/>
        <v>2</v>
      </c>
      <c r="AF84" s="139">
        <f t="shared" si="75"/>
        <v>2</v>
      </c>
      <c r="AG84" s="139">
        <f t="shared" si="75"/>
        <v>2</v>
      </c>
      <c r="AH84" s="139">
        <f t="shared" si="75"/>
        <v>2</v>
      </c>
      <c r="AI84" s="139">
        <f t="shared" si="75"/>
        <v>2</v>
      </c>
      <c r="AJ84" s="139">
        <f t="shared" si="75"/>
        <v>2</v>
      </c>
      <c r="AK84" s="140"/>
      <c r="AL84" s="139"/>
      <c r="AM84" s="50"/>
      <c r="AN84" s="136" t="s">
        <v>33</v>
      </c>
    </row>
    <row r="85" spans="2:40" ht="15">
      <c r="D85" s="97"/>
      <c r="E85" s="98"/>
      <c r="F85" s="98"/>
      <c r="G85" s="98"/>
      <c r="H85" s="98"/>
      <c r="I85" s="98"/>
      <c r="J85" s="98"/>
      <c r="K85" s="98"/>
      <c r="L85" s="132"/>
      <c r="M85" s="143" t="s">
        <v>31</v>
      </c>
      <c r="N85" s="94" t="s">
        <v>38</v>
      </c>
      <c r="O85" s="50"/>
      <c r="P85" s="141">
        <f>IFERROR(IF((P$4-P82+2+P84)&lt;0,0,IF(P82="","",(P$4-P82+2+P84))),"")</f>
        <v>0</v>
      </c>
      <c r="Q85" s="141">
        <f t="shared" ref="Q85:X85" si="76">IFERROR(IF((Q$4-Q82+2+Q84)&lt;0,0,IF(Q82="","",(Q$4-Q82+2+Q84))),"")</f>
        <v>2</v>
      </c>
      <c r="R85" s="141">
        <f t="shared" si="76"/>
        <v>0</v>
      </c>
      <c r="S85" s="141">
        <f t="shared" si="76"/>
        <v>0</v>
      </c>
      <c r="T85" s="141">
        <f t="shared" si="76"/>
        <v>1</v>
      </c>
      <c r="U85" s="141">
        <f t="shared" si="76"/>
        <v>3</v>
      </c>
      <c r="V85" s="141">
        <f t="shared" si="76"/>
        <v>2</v>
      </c>
      <c r="W85" s="141">
        <f t="shared" si="76"/>
        <v>3</v>
      </c>
      <c r="X85" s="141">
        <f t="shared" si="76"/>
        <v>3</v>
      </c>
      <c r="Y85" s="139"/>
      <c r="Z85" s="20">
        <f>SUM(P85:X85)</f>
        <v>14</v>
      </c>
      <c r="AA85" s="139"/>
      <c r="AB85" s="141">
        <f t="shared" ref="AB85:AJ85" si="77">IFERROR(IF((AB$4-AB82+2+AB84)&lt;0,0,IF(AB82="","",(AB$4-AB82+2+AB84))),"")</f>
        <v>2</v>
      </c>
      <c r="AC85" s="141">
        <f t="shared" si="77"/>
        <v>4</v>
      </c>
      <c r="AD85" s="141">
        <f t="shared" si="77"/>
        <v>2</v>
      </c>
      <c r="AE85" s="141">
        <f t="shared" si="77"/>
        <v>2</v>
      </c>
      <c r="AF85" s="141">
        <f t="shared" si="77"/>
        <v>2</v>
      </c>
      <c r="AG85" s="141">
        <f t="shared" si="77"/>
        <v>2</v>
      </c>
      <c r="AH85" s="141">
        <f t="shared" si="77"/>
        <v>2</v>
      </c>
      <c r="AI85" s="141">
        <f t="shared" si="77"/>
        <v>1</v>
      </c>
      <c r="AJ85" s="141">
        <f t="shared" si="77"/>
        <v>2</v>
      </c>
      <c r="AK85" s="140"/>
      <c r="AL85" s="20">
        <f>SUM(AB85:AJ85)</f>
        <v>19</v>
      </c>
      <c r="AM85" s="50"/>
      <c r="AN85" s="137">
        <f>SUM(Z85,AL85)</f>
        <v>33</v>
      </c>
    </row>
    <row r="86" spans="2:40" ht="15" thickBot="1"/>
    <row r="87" spans="2:40" ht="19.5" customHeight="1">
      <c r="B87" s="148" t="s">
        <v>44</v>
      </c>
      <c r="D87" s="88"/>
      <c r="E87" s="89"/>
      <c r="F87" s="90" t="s">
        <v>28</v>
      </c>
      <c r="G87" s="90" t="s">
        <v>13</v>
      </c>
      <c r="H87" s="90" t="s">
        <v>20</v>
      </c>
      <c r="I87" s="90" t="s">
        <v>11</v>
      </c>
      <c r="J87" s="90" t="s">
        <v>12</v>
      </c>
      <c r="K87" s="91" t="s">
        <v>6</v>
      </c>
      <c r="L87" s="91" t="s">
        <v>15</v>
      </c>
      <c r="M87" s="91" t="s">
        <v>32</v>
      </c>
      <c r="N87" s="91" t="s">
        <v>35</v>
      </c>
      <c r="O87" s="129"/>
      <c r="P87" s="130">
        <v>1</v>
      </c>
      <c r="Q87" s="130">
        <v>2</v>
      </c>
      <c r="R87" s="130">
        <v>3</v>
      </c>
      <c r="S87" s="130">
        <v>4</v>
      </c>
      <c r="T87" s="130">
        <v>5</v>
      </c>
      <c r="U87" s="130">
        <v>6</v>
      </c>
      <c r="V87" s="130">
        <v>7</v>
      </c>
      <c r="W87" s="130">
        <v>8</v>
      </c>
      <c r="X87" s="130">
        <v>9</v>
      </c>
      <c r="Y87" s="129"/>
      <c r="Z87" s="130" t="s">
        <v>0</v>
      </c>
      <c r="AA87" s="129"/>
      <c r="AB87" s="130">
        <v>10</v>
      </c>
      <c r="AC87" s="130">
        <v>11</v>
      </c>
      <c r="AD87" s="130">
        <v>12</v>
      </c>
      <c r="AE87" s="130">
        <v>13</v>
      </c>
      <c r="AF87" s="130">
        <v>14</v>
      </c>
      <c r="AG87" s="130">
        <v>15</v>
      </c>
      <c r="AH87" s="130">
        <v>16</v>
      </c>
      <c r="AI87" s="130">
        <v>17</v>
      </c>
      <c r="AJ87" s="130">
        <v>18</v>
      </c>
      <c r="AK87" s="36"/>
      <c r="AL87" s="130" t="s">
        <v>1</v>
      </c>
      <c r="AM87" s="134"/>
      <c r="AN87" s="131" t="s">
        <v>34</v>
      </c>
    </row>
    <row r="88" spans="2:40" ht="15">
      <c r="B88" s="1" t="s">
        <v>77</v>
      </c>
      <c r="D88" s="92"/>
      <c r="E88" s="93"/>
      <c r="F88" s="127"/>
      <c r="G88" s="94" t="s">
        <v>21</v>
      </c>
      <c r="H88" s="94" t="s">
        <v>25</v>
      </c>
      <c r="I88" s="94">
        <v>72</v>
      </c>
      <c r="J88" s="94">
        <v>140</v>
      </c>
      <c r="K88" s="127">
        <v>12</v>
      </c>
      <c r="L88" s="95">
        <f>IF(K88="","X",(IFERROR(ROUND((K88*J88/113)+I88-$AN$4,0),"X")))</f>
        <v>33</v>
      </c>
      <c r="M88" s="128">
        <v>1</v>
      </c>
      <c r="N88" s="96">
        <v>25</v>
      </c>
      <c r="O88" s="27"/>
      <c r="P88" s="138">
        <v>4</v>
      </c>
      <c r="Q88" s="138">
        <v>5</v>
      </c>
      <c r="R88" s="138">
        <v>4</v>
      </c>
      <c r="S88" s="138">
        <v>7</v>
      </c>
      <c r="T88" s="138">
        <v>7</v>
      </c>
      <c r="U88" s="138">
        <v>6</v>
      </c>
      <c r="V88" s="138">
        <v>6</v>
      </c>
      <c r="W88" s="138">
        <v>4</v>
      </c>
      <c r="X88" s="138">
        <v>3</v>
      </c>
      <c r="Y88" s="21"/>
      <c r="Z88" s="20">
        <f>SUM(P88:X88)</f>
        <v>46</v>
      </c>
      <c r="AA88" s="21"/>
      <c r="AB88" s="127">
        <v>7</v>
      </c>
      <c r="AC88" s="127">
        <v>4</v>
      </c>
      <c r="AD88" s="127">
        <v>7</v>
      </c>
      <c r="AE88" s="127">
        <v>6</v>
      </c>
      <c r="AF88" s="127">
        <v>6</v>
      </c>
      <c r="AG88" s="127">
        <v>5</v>
      </c>
      <c r="AH88" s="127">
        <v>4</v>
      </c>
      <c r="AI88" s="127">
        <v>5</v>
      </c>
      <c r="AJ88" s="127">
        <v>4</v>
      </c>
      <c r="AK88" s="17"/>
      <c r="AL88" s="20">
        <f>SUM(AB88:AJ88)</f>
        <v>48</v>
      </c>
      <c r="AM88" s="46"/>
      <c r="AN88" s="133">
        <f>AL88+Z88</f>
        <v>94</v>
      </c>
    </row>
    <row r="89" spans="2:40" hidden="1">
      <c r="D89" s="97"/>
      <c r="E89" s="98"/>
      <c r="F89" s="98"/>
      <c r="G89" s="98"/>
      <c r="H89" s="98"/>
      <c r="I89" s="98"/>
      <c r="J89" s="98"/>
      <c r="K89" s="98"/>
      <c r="L89" s="154" t="s">
        <v>16</v>
      </c>
      <c r="M89" s="154"/>
      <c r="N89" s="147"/>
      <c r="O89" s="50"/>
      <c r="P89" s="139">
        <f t="shared" ref="P89:X89" si="78">IFERROR($N88-P$5,"")</f>
        <v>10</v>
      </c>
      <c r="Q89" s="139">
        <f t="shared" si="78"/>
        <v>22</v>
      </c>
      <c r="R89" s="139">
        <f t="shared" si="78"/>
        <v>8</v>
      </c>
      <c r="S89" s="139">
        <f t="shared" si="78"/>
        <v>24</v>
      </c>
      <c r="T89" s="139">
        <f t="shared" si="78"/>
        <v>12</v>
      </c>
      <c r="U89" s="139">
        <f t="shared" si="78"/>
        <v>14</v>
      </c>
      <c r="V89" s="139">
        <f t="shared" si="78"/>
        <v>18</v>
      </c>
      <c r="W89" s="139">
        <f t="shared" si="78"/>
        <v>20</v>
      </c>
      <c r="X89" s="139">
        <f t="shared" si="78"/>
        <v>16</v>
      </c>
      <c r="Y89" s="139"/>
      <c r="Z89" s="139"/>
      <c r="AA89" s="139"/>
      <c r="AB89" s="139">
        <f t="shared" ref="AB89:AJ89" si="79">IFERROR($N88-AB$5,"")</f>
        <v>9</v>
      </c>
      <c r="AC89" s="139">
        <f t="shared" si="79"/>
        <v>21</v>
      </c>
      <c r="AD89" s="139">
        <f t="shared" si="79"/>
        <v>7</v>
      </c>
      <c r="AE89" s="139">
        <f t="shared" si="79"/>
        <v>23</v>
      </c>
      <c r="AF89" s="139">
        <f t="shared" si="79"/>
        <v>11</v>
      </c>
      <c r="AG89" s="139">
        <f t="shared" si="79"/>
        <v>13</v>
      </c>
      <c r="AH89" s="139">
        <f t="shared" si="79"/>
        <v>17</v>
      </c>
      <c r="AI89" s="139">
        <f t="shared" si="79"/>
        <v>19</v>
      </c>
      <c r="AJ89" s="139">
        <f t="shared" si="79"/>
        <v>15</v>
      </c>
      <c r="AK89" s="140"/>
      <c r="AL89" s="139"/>
      <c r="AM89" s="50"/>
      <c r="AN89" s="50"/>
    </row>
    <row r="90" spans="2:40">
      <c r="D90" s="97"/>
      <c r="E90" s="98"/>
      <c r="F90" s="98"/>
      <c r="G90" s="98"/>
      <c r="H90" s="98"/>
      <c r="I90" s="98"/>
      <c r="J90" s="98"/>
      <c r="K90" s="98"/>
      <c r="L90" s="142" t="s">
        <v>36</v>
      </c>
      <c r="M90" s="142"/>
      <c r="N90" s="146" t="s">
        <v>37</v>
      </c>
      <c r="O90" s="50"/>
      <c r="P90" s="139">
        <f t="shared" ref="P90:X90" si="80">IF(P89="","",IF(P89&lt;0,0,IF(P89&lt;18,1,IF(P89&lt;36,2,3))))</f>
        <v>1</v>
      </c>
      <c r="Q90" s="139">
        <f t="shared" si="80"/>
        <v>2</v>
      </c>
      <c r="R90" s="139">
        <f t="shared" si="80"/>
        <v>1</v>
      </c>
      <c r="S90" s="139">
        <f t="shared" si="80"/>
        <v>2</v>
      </c>
      <c r="T90" s="139">
        <f t="shared" si="80"/>
        <v>1</v>
      </c>
      <c r="U90" s="139">
        <f t="shared" si="80"/>
        <v>1</v>
      </c>
      <c r="V90" s="139">
        <f t="shared" si="80"/>
        <v>2</v>
      </c>
      <c r="W90" s="139">
        <f t="shared" si="80"/>
        <v>2</v>
      </c>
      <c r="X90" s="139">
        <f t="shared" si="80"/>
        <v>1</v>
      </c>
      <c r="Y90" s="139"/>
      <c r="Z90" s="139"/>
      <c r="AA90" s="139"/>
      <c r="AB90" s="139">
        <f t="shared" ref="AB90:AJ90" si="81">IF(AB89="","",IF(AB89&lt;0,0,IF(AB89&lt;18,1,IF(AB89&lt;36,2,3))))</f>
        <v>1</v>
      </c>
      <c r="AC90" s="139">
        <f t="shared" si="81"/>
        <v>2</v>
      </c>
      <c r="AD90" s="139">
        <f t="shared" si="81"/>
        <v>1</v>
      </c>
      <c r="AE90" s="139">
        <f t="shared" si="81"/>
        <v>2</v>
      </c>
      <c r="AF90" s="139">
        <f t="shared" si="81"/>
        <v>1</v>
      </c>
      <c r="AG90" s="139">
        <f t="shared" si="81"/>
        <v>1</v>
      </c>
      <c r="AH90" s="139">
        <f t="shared" si="81"/>
        <v>1</v>
      </c>
      <c r="AI90" s="139">
        <f t="shared" si="81"/>
        <v>2</v>
      </c>
      <c r="AJ90" s="139">
        <f t="shared" si="81"/>
        <v>1</v>
      </c>
      <c r="AK90" s="140"/>
      <c r="AL90" s="139"/>
      <c r="AM90" s="50"/>
      <c r="AN90" s="136" t="s">
        <v>33</v>
      </c>
    </row>
    <row r="91" spans="2:40" ht="15">
      <c r="D91" s="97"/>
      <c r="E91" s="98"/>
      <c r="F91" s="98"/>
      <c r="G91" s="98"/>
      <c r="H91" s="98"/>
      <c r="I91" s="98"/>
      <c r="J91" s="98"/>
      <c r="K91" s="98"/>
      <c r="L91" s="132"/>
      <c r="M91" s="143" t="s">
        <v>31</v>
      </c>
      <c r="N91" s="94" t="s">
        <v>38</v>
      </c>
      <c r="O91" s="50"/>
      <c r="P91" s="141">
        <f>IFERROR(IF((P$4-P88+2+P90)&lt;0,0,IF(P88="","",(P$4-P88+2+P90))),"")</f>
        <v>2</v>
      </c>
      <c r="Q91" s="141">
        <f t="shared" ref="Q91:X91" si="82">IFERROR(IF((Q$4-Q88+2+Q90)&lt;0,0,IF(Q88="","",(Q$4-Q88+2+Q90))),"")</f>
        <v>2</v>
      </c>
      <c r="R91" s="141">
        <f t="shared" si="82"/>
        <v>2</v>
      </c>
      <c r="S91" s="141">
        <f t="shared" si="82"/>
        <v>0</v>
      </c>
      <c r="T91" s="141">
        <f t="shared" si="82"/>
        <v>0</v>
      </c>
      <c r="U91" s="141">
        <f t="shared" si="82"/>
        <v>0</v>
      </c>
      <c r="V91" s="141">
        <f t="shared" si="82"/>
        <v>1</v>
      </c>
      <c r="W91" s="141">
        <f t="shared" si="82"/>
        <v>3</v>
      </c>
      <c r="X91" s="141">
        <f t="shared" si="82"/>
        <v>3</v>
      </c>
      <c r="Y91" s="139"/>
      <c r="Z91" s="20">
        <f>SUM(P91:X91)</f>
        <v>13</v>
      </c>
      <c r="AA91" s="139"/>
      <c r="AB91" s="141">
        <f t="shared" ref="AB91:AJ91" si="83">IFERROR(IF((AB$4-AB88+2+AB90)&lt;0,0,IF(AB88="","",(AB$4-AB88+2+AB90))),"")</f>
        <v>0</v>
      </c>
      <c r="AC91" s="141">
        <f t="shared" si="83"/>
        <v>3</v>
      </c>
      <c r="AD91" s="141">
        <f t="shared" si="83"/>
        <v>0</v>
      </c>
      <c r="AE91" s="141">
        <f t="shared" si="83"/>
        <v>1</v>
      </c>
      <c r="AF91" s="141">
        <f t="shared" si="83"/>
        <v>0</v>
      </c>
      <c r="AG91" s="141">
        <f t="shared" si="83"/>
        <v>1</v>
      </c>
      <c r="AH91" s="141">
        <f t="shared" si="83"/>
        <v>2</v>
      </c>
      <c r="AI91" s="141">
        <f t="shared" si="83"/>
        <v>2</v>
      </c>
      <c r="AJ91" s="141">
        <f t="shared" si="83"/>
        <v>2</v>
      </c>
      <c r="AK91" s="140"/>
      <c r="AL91" s="20">
        <f>SUM(AB91:AJ91)</f>
        <v>11</v>
      </c>
      <c r="AM91" s="50"/>
      <c r="AN91" s="137">
        <f>SUM(Z91,AL91)</f>
        <v>24</v>
      </c>
    </row>
    <row r="92" spans="2:40" ht="15" thickBot="1"/>
    <row r="93" spans="2:40" ht="15.75" customHeight="1">
      <c r="B93" s="148" t="s">
        <v>44</v>
      </c>
      <c r="D93" s="88"/>
      <c r="E93" s="89"/>
      <c r="F93" s="90" t="s">
        <v>28</v>
      </c>
      <c r="G93" s="90" t="s">
        <v>13</v>
      </c>
      <c r="H93" s="90" t="s">
        <v>20</v>
      </c>
      <c r="I93" s="90" t="s">
        <v>11</v>
      </c>
      <c r="J93" s="90" t="s">
        <v>12</v>
      </c>
      <c r="K93" s="91" t="s">
        <v>6</v>
      </c>
      <c r="L93" s="91" t="s">
        <v>15</v>
      </c>
      <c r="M93" s="91" t="s">
        <v>32</v>
      </c>
      <c r="N93" s="91" t="s">
        <v>35</v>
      </c>
      <c r="O93" s="129"/>
      <c r="P93" s="130">
        <v>1</v>
      </c>
      <c r="Q93" s="130">
        <v>2</v>
      </c>
      <c r="R93" s="130">
        <v>3</v>
      </c>
      <c r="S93" s="130">
        <v>4</v>
      </c>
      <c r="T93" s="130">
        <v>5</v>
      </c>
      <c r="U93" s="130">
        <v>6</v>
      </c>
      <c r="V93" s="130">
        <v>7</v>
      </c>
      <c r="W93" s="130">
        <v>8</v>
      </c>
      <c r="X93" s="130">
        <v>9</v>
      </c>
      <c r="Y93" s="129"/>
      <c r="Z93" s="130" t="s">
        <v>0</v>
      </c>
      <c r="AA93" s="129"/>
      <c r="AB93" s="130">
        <v>10</v>
      </c>
      <c r="AC93" s="130">
        <v>11</v>
      </c>
      <c r="AD93" s="130">
        <v>12</v>
      </c>
      <c r="AE93" s="130">
        <v>13</v>
      </c>
      <c r="AF93" s="130">
        <v>14</v>
      </c>
      <c r="AG93" s="130">
        <v>15</v>
      </c>
      <c r="AH93" s="130">
        <v>16</v>
      </c>
      <c r="AI93" s="130">
        <v>17</v>
      </c>
      <c r="AJ93" s="130">
        <v>18</v>
      </c>
      <c r="AK93" s="36"/>
      <c r="AL93" s="130" t="s">
        <v>1</v>
      </c>
      <c r="AM93" s="134"/>
      <c r="AN93" s="131" t="s">
        <v>34</v>
      </c>
    </row>
    <row r="94" spans="2:40" ht="15">
      <c r="B94" s="1" t="s">
        <v>47</v>
      </c>
      <c r="D94" s="92"/>
      <c r="E94" s="93"/>
      <c r="F94" s="127"/>
      <c r="G94" s="94" t="s">
        <v>21</v>
      </c>
      <c r="H94" s="94" t="s">
        <v>25</v>
      </c>
      <c r="I94" s="94">
        <v>72</v>
      </c>
      <c r="J94" s="94">
        <v>140</v>
      </c>
      <c r="K94" s="127">
        <v>12</v>
      </c>
      <c r="L94" s="95">
        <f>IF(K94="","X",(IFERROR(ROUND((K94*J94/113)+I94-$AN$4,0),"X")))</f>
        <v>33</v>
      </c>
      <c r="M94" s="128">
        <v>1</v>
      </c>
      <c r="N94" s="96">
        <v>36</v>
      </c>
      <c r="O94" s="27"/>
      <c r="P94" s="138">
        <v>0</v>
      </c>
      <c r="Q94" s="138">
        <v>0</v>
      </c>
      <c r="R94" s="138">
        <v>0</v>
      </c>
      <c r="S94" s="138">
        <v>0</v>
      </c>
      <c r="T94" s="138">
        <v>0</v>
      </c>
      <c r="U94" s="138">
        <v>0</v>
      </c>
      <c r="V94" s="138">
        <v>0</v>
      </c>
      <c r="W94" s="138">
        <v>0</v>
      </c>
      <c r="X94" s="138">
        <v>0</v>
      </c>
      <c r="Y94" s="21"/>
      <c r="Z94" s="20">
        <f>SUM(P94:X94)</f>
        <v>0</v>
      </c>
      <c r="AA94" s="21"/>
      <c r="AB94" s="127">
        <v>0</v>
      </c>
      <c r="AC94" s="127">
        <v>0</v>
      </c>
      <c r="AD94" s="127">
        <v>0</v>
      </c>
      <c r="AE94" s="127">
        <v>0</v>
      </c>
      <c r="AF94" s="127">
        <v>0</v>
      </c>
      <c r="AG94" s="127">
        <v>0</v>
      </c>
      <c r="AH94" s="127">
        <v>0</v>
      </c>
      <c r="AI94" s="127">
        <v>0</v>
      </c>
      <c r="AJ94" s="127">
        <v>0</v>
      </c>
      <c r="AK94" s="17"/>
      <c r="AL94" s="20">
        <f>SUM(AB94:AJ94)</f>
        <v>0</v>
      </c>
      <c r="AM94" s="46"/>
      <c r="AN94" s="133">
        <f>AL94+Z94</f>
        <v>0</v>
      </c>
    </row>
    <row r="95" spans="2:40" ht="14.25" hidden="1" customHeight="1">
      <c r="D95" s="97"/>
      <c r="E95" s="98"/>
      <c r="F95" s="98"/>
      <c r="G95" s="98"/>
      <c r="H95" s="98"/>
      <c r="I95" s="98"/>
      <c r="J95" s="98"/>
      <c r="K95" s="98"/>
      <c r="L95" s="154" t="s">
        <v>16</v>
      </c>
      <c r="M95" s="154"/>
      <c r="N95" s="154"/>
      <c r="O95" s="50"/>
      <c r="P95" s="139">
        <f t="shared" ref="P95:X95" si="84">IFERROR($N94-P$5,"")</f>
        <v>21</v>
      </c>
      <c r="Q95" s="139">
        <f t="shared" si="84"/>
        <v>33</v>
      </c>
      <c r="R95" s="139">
        <f t="shared" si="84"/>
        <v>19</v>
      </c>
      <c r="S95" s="139">
        <f t="shared" si="84"/>
        <v>35</v>
      </c>
      <c r="T95" s="139">
        <f t="shared" si="84"/>
        <v>23</v>
      </c>
      <c r="U95" s="139">
        <f t="shared" si="84"/>
        <v>25</v>
      </c>
      <c r="V95" s="139">
        <f t="shared" si="84"/>
        <v>29</v>
      </c>
      <c r="W95" s="139">
        <f t="shared" si="84"/>
        <v>31</v>
      </c>
      <c r="X95" s="139">
        <f t="shared" si="84"/>
        <v>27</v>
      </c>
      <c r="Y95" s="139"/>
      <c r="Z95" s="139"/>
      <c r="AA95" s="139"/>
      <c r="AB95" s="139">
        <f t="shared" ref="AB95:AJ95" si="85">IFERROR($N94-AB$5,"")</f>
        <v>20</v>
      </c>
      <c r="AC95" s="139">
        <f t="shared" si="85"/>
        <v>32</v>
      </c>
      <c r="AD95" s="139">
        <f t="shared" si="85"/>
        <v>18</v>
      </c>
      <c r="AE95" s="139">
        <f t="shared" si="85"/>
        <v>34</v>
      </c>
      <c r="AF95" s="139">
        <f t="shared" si="85"/>
        <v>22</v>
      </c>
      <c r="AG95" s="139">
        <f t="shared" si="85"/>
        <v>24</v>
      </c>
      <c r="AH95" s="139">
        <f t="shared" si="85"/>
        <v>28</v>
      </c>
      <c r="AI95" s="139">
        <f t="shared" si="85"/>
        <v>30</v>
      </c>
      <c r="AJ95" s="139">
        <f t="shared" si="85"/>
        <v>26</v>
      </c>
      <c r="AK95" s="140"/>
      <c r="AL95" s="139"/>
      <c r="AM95" s="50"/>
      <c r="AN95" s="50"/>
    </row>
    <row r="96" spans="2:40">
      <c r="D96" s="97"/>
      <c r="E96" s="98"/>
      <c r="F96" s="98"/>
      <c r="G96" s="98"/>
      <c r="H96" s="98"/>
      <c r="I96" s="98"/>
      <c r="J96" s="98"/>
      <c r="K96" s="98"/>
      <c r="L96" s="142" t="s">
        <v>36</v>
      </c>
      <c r="M96" s="142"/>
      <c r="N96" s="146" t="s">
        <v>37</v>
      </c>
      <c r="O96" s="50"/>
      <c r="P96" s="139">
        <f t="shared" ref="P96:X96" si="86">IF(P95="","",IF(P95&lt;0,0,IF(P95&lt;18,1,IF(P95&lt;36,2,3))))</f>
        <v>2</v>
      </c>
      <c r="Q96" s="139">
        <f t="shared" si="86"/>
        <v>2</v>
      </c>
      <c r="R96" s="139">
        <f t="shared" si="86"/>
        <v>2</v>
      </c>
      <c r="S96" s="139">
        <f t="shared" si="86"/>
        <v>2</v>
      </c>
      <c r="T96" s="139">
        <f t="shared" si="86"/>
        <v>2</v>
      </c>
      <c r="U96" s="139">
        <f t="shared" si="86"/>
        <v>2</v>
      </c>
      <c r="V96" s="139">
        <f t="shared" si="86"/>
        <v>2</v>
      </c>
      <c r="W96" s="139">
        <f t="shared" si="86"/>
        <v>2</v>
      </c>
      <c r="X96" s="139">
        <f t="shared" si="86"/>
        <v>2</v>
      </c>
      <c r="Y96" s="139"/>
      <c r="Z96" s="139"/>
      <c r="AA96" s="139"/>
      <c r="AB96" s="139">
        <f t="shared" ref="AB96:AJ96" si="87">IF(AB95="","",IF(AB95&lt;0,0,IF(AB95&lt;18,1,IF(AB95&lt;36,2,3))))</f>
        <v>2</v>
      </c>
      <c r="AC96" s="139">
        <f t="shared" si="87"/>
        <v>2</v>
      </c>
      <c r="AD96" s="139">
        <f t="shared" si="87"/>
        <v>2</v>
      </c>
      <c r="AE96" s="139">
        <f t="shared" si="87"/>
        <v>2</v>
      </c>
      <c r="AF96" s="139">
        <f t="shared" si="87"/>
        <v>2</v>
      </c>
      <c r="AG96" s="139">
        <f t="shared" si="87"/>
        <v>2</v>
      </c>
      <c r="AH96" s="139">
        <f t="shared" si="87"/>
        <v>2</v>
      </c>
      <c r="AI96" s="139">
        <f t="shared" si="87"/>
        <v>2</v>
      </c>
      <c r="AJ96" s="139">
        <f t="shared" si="87"/>
        <v>2</v>
      </c>
      <c r="AK96" s="140"/>
      <c r="AL96" s="139"/>
      <c r="AM96" s="50"/>
      <c r="AN96" s="136" t="s">
        <v>33</v>
      </c>
    </row>
    <row r="97" spans="2:40" ht="15">
      <c r="D97" s="97"/>
      <c r="E97" s="98"/>
      <c r="F97" s="98"/>
      <c r="G97" s="98"/>
      <c r="H97" s="98"/>
      <c r="I97" s="98"/>
      <c r="J97" s="98"/>
      <c r="K97" s="98"/>
      <c r="L97" s="132"/>
      <c r="M97" s="143" t="s">
        <v>31</v>
      </c>
      <c r="N97" s="94" t="s">
        <v>38</v>
      </c>
      <c r="O97" s="50"/>
      <c r="P97" s="141">
        <v>3</v>
      </c>
      <c r="Q97" s="141">
        <v>2</v>
      </c>
      <c r="R97" s="141">
        <v>3</v>
      </c>
      <c r="S97" s="141">
        <v>2</v>
      </c>
      <c r="T97" s="141">
        <v>3</v>
      </c>
      <c r="U97" s="141">
        <v>2</v>
      </c>
      <c r="V97" s="141">
        <v>1</v>
      </c>
      <c r="W97" s="141">
        <v>4</v>
      </c>
      <c r="X97" s="141">
        <v>3</v>
      </c>
      <c r="Y97" s="139"/>
      <c r="Z97" s="20">
        <f>SUM(P97:X97)</f>
        <v>23</v>
      </c>
      <c r="AA97" s="139"/>
      <c r="AB97" s="141">
        <v>2</v>
      </c>
      <c r="AC97" s="141">
        <v>0</v>
      </c>
      <c r="AD97" s="141">
        <v>3</v>
      </c>
      <c r="AE97" s="141">
        <v>3</v>
      </c>
      <c r="AF97" s="141">
        <v>3</v>
      </c>
      <c r="AG97" s="141">
        <v>1</v>
      </c>
      <c r="AH97" s="141">
        <v>0</v>
      </c>
      <c r="AI97" s="141">
        <v>2</v>
      </c>
      <c r="AJ97" s="141">
        <v>2</v>
      </c>
      <c r="AK97" s="140"/>
      <c r="AL97" s="20">
        <f>SUM(AB97:AJ97)</f>
        <v>16</v>
      </c>
      <c r="AM97" s="50"/>
      <c r="AN97" s="137">
        <f>SUM(Z97,AL97)</f>
        <v>39</v>
      </c>
    </row>
    <row r="98" spans="2:40" ht="15" thickBot="1"/>
    <row r="99" spans="2:40" ht="15.75" customHeight="1">
      <c r="B99" s="148" t="s">
        <v>44</v>
      </c>
      <c r="D99" s="88"/>
      <c r="E99" s="89"/>
      <c r="F99" s="90" t="s">
        <v>28</v>
      </c>
      <c r="G99" s="90" t="s">
        <v>13</v>
      </c>
      <c r="H99" s="90" t="s">
        <v>20</v>
      </c>
      <c r="I99" s="90" t="s">
        <v>11</v>
      </c>
      <c r="J99" s="90" t="s">
        <v>12</v>
      </c>
      <c r="K99" s="91" t="s">
        <v>6</v>
      </c>
      <c r="L99" s="91" t="s">
        <v>15</v>
      </c>
      <c r="M99" s="91" t="s">
        <v>32</v>
      </c>
      <c r="N99" s="91" t="s">
        <v>35</v>
      </c>
      <c r="O99" s="129"/>
      <c r="P99" s="130">
        <v>1</v>
      </c>
      <c r="Q99" s="130">
        <v>2</v>
      </c>
      <c r="R99" s="130">
        <v>3</v>
      </c>
      <c r="S99" s="130">
        <v>4</v>
      </c>
      <c r="T99" s="130">
        <v>5</v>
      </c>
      <c r="U99" s="130">
        <v>6</v>
      </c>
      <c r="V99" s="130">
        <v>7</v>
      </c>
      <c r="W99" s="130">
        <v>8</v>
      </c>
      <c r="X99" s="130">
        <v>9</v>
      </c>
      <c r="Y99" s="129"/>
      <c r="Z99" s="130" t="s">
        <v>0</v>
      </c>
      <c r="AA99" s="129"/>
      <c r="AB99" s="130">
        <v>10</v>
      </c>
      <c r="AC99" s="130">
        <v>11</v>
      </c>
      <c r="AD99" s="130">
        <v>12</v>
      </c>
      <c r="AE99" s="130">
        <v>13</v>
      </c>
      <c r="AF99" s="130">
        <v>14</v>
      </c>
      <c r="AG99" s="130">
        <v>15</v>
      </c>
      <c r="AH99" s="130">
        <v>16</v>
      </c>
      <c r="AI99" s="130">
        <v>17</v>
      </c>
      <c r="AJ99" s="130">
        <v>18</v>
      </c>
      <c r="AK99" s="36"/>
      <c r="AL99" s="130" t="s">
        <v>1</v>
      </c>
      <c r="AM99" s="134"/>
      <c r="AN99" s="131" t="s">
        <v>34</v>
      </c>
    </row>
    <row r="100" spans="2:40" ht="15">
      <c r="B100" s="1" t="s">
        <v>78</v>
      </c>
      <c r="D100" s="92"/>
      <c r="E100" s="93"/>
      <c r="F100" s="127"/>
      <c r="G100" s="94" t="s">
        <v>21</v>
      </c>
      <c r="H100" s="94" t="s">
        <v>25</v>
      </c>
      <c r="I100" s="94">
        <v>72</v>
      </c>
      <c r="J100" s="94">
        <v>140</v>
      </c>
      <c r="K100" s="127">
        <v>12</v>
      </c>
      <c r="L100" s="95">
        <f>IF(K100="","X",(IFERROR(ROUND((K100*J100/113)+I100-$AN$4,0),"X")))</f>
        <v>33</v>
      </c>
      <c r="M100" s="128">
        <v>1</v>
      </c>
      <c r="N100" s="96">
        <v>36</v>
      </c>
      <c r="O100" s="27"/>
      <c r="P100" s="138">
        <v>0</v>
      </c>
      <c r="Q100" s="138">
        <v>0</v>
      </c>
      <c r="R100" s="138">
        <v>0</v>
      </c>
      <c r="S100" s="138">
        <v>0</v>
      </c>
      <c r="T100" s="138">
        <v>0</v>
      </c>
      <c r="U100" s="138">
        <v>0</v>
      </c>
      <c r="V100" s="138">
        <v>0</v>
      </c>
      <c r="W100" s="138">
        <v>0</v>
      </c>
      <c r="X100" s="138">
        <v>0</v>
      </c>
      <c r="Y100" s="21"/>
      <c r="Z100" s="20">
        <f>SUM(P100:X100)</f>
        <v>0</v>
      </c>
      <c r="AA100" s="21"/>
      <c r="AB100" s="127">
        <v>0</v>
      </c>
      <c r="AC100" s="127">
        <v>0</v>
      </c>
      <c r="AD100" s="127">
        <v>0</v>
      </c>
      <c r="AE100" s="127">
        <v>0</v>
      </c>
      <c r="AF100" s="127">
        <v>0</v>
      </c>
      <c r="AG100" s="127">
        <v>0</v>
      </c>
      <c r="AH100" s="127">
        <v>0</v>
      </c>
      <c r="AI100" s="127">
        <v>0</v>
      </c>
      <c r="AJ100" s="127">
        <v>0</v>
      </c>
      <c r="AK100" s="17"/>
      <c r="AL100" s="20">
        <f>SUM(AB100:AJ100)</f>
        <v>0</v>
      </c>
      <c r="AM100" s="46"/>
      <c r="AN100" s="133">
        <f>AL100+Z100</f>
        <v>0</v>
      </c>
    </row>
    <row r="101" spans="2:40" ht="14.25" hidden="1" customHeight="1">
      <c r="D101" s="97"/>
      <c r="E101" s="98"/>
      <c r="F101" s="98"/>
      <c r="G101" s="98"/>
      <c r="H101" s="98"/>
      <c r="I101" s="98"/>
      <c r="J101" s="98"/>
      <c r="K101" s="98"/>
      <c r="L101" s="154" t="s">
        <v>16</v>
      </c>
      <c r="M101" s="154"/>
      <c r="N101" s="154"/>
      <c r="O101" s="50"/>
      <c r="P101" s="139">
        <f t="shared" ref="P101:X101" si="88">IFERROR($N100-P$5,"")</f>
        <v>21</v>
      </c>
      <c r="Q101" s="139">
        <f t="shared" si="88"/>
        <v>33</v>
      </c>
      <c r="R101" s="139">
        <f t="shared" si="88"/>
        <v>19</v>
      </c>
      <c r="S101" s="139">
        <f t="shared" si="88"/>
        <v>35</v>
      </c>
      <c r="T101" s="139">
        <f t="shared" si="88"/>
        <v>23</v>
      </c>
      <c r="U101" s="139">
        <f t="shared" si="88"/>
        <v>25</v>
      </c>
      <c r="V101" s="139">
        <f t="shared" si="88"/>
        <v>29</v>
      </c>
      <c r="W101" s="139">
        <f t="shared" si="88"/>
        <v>31</v>
      </c>
      <c r="X101" s="139">
        <f t="shared" si="88"/>
        <v>27</v>
      </c>
      <c r="Y101" s="139"/>
      <c r="Z101" s="139"/>
      <c r="AA101" s="139"/>
      <c r="AB101" s="139">
        <f t="shared" ref="AB101:AJ101" si="89">IFERROR($N100-AB$5,"")</f>
        <v>20</v>
      </c>
      <c r="AC101" s="139">
        <f t="shared" si="89"/>
        <v>32</v>
      </c>
      <c r="AD101" s="139">
        <f t="shared" si="89"/>
        <v>18</v>
      </c>
      <c r="AE101" s="139">
        <f t="shared" si="89"/>
        <v>34</v>
      </c>
      <c r="AF101" s="139">
        <f t="shared" si="89"/>
        <v>22</v>
      </c>
      <c r="AG101" s="139">
        <f t="shared" si="89"/>
        <v>24</v>
      </c>
      <c r="AH101" s="139">
        <f t="shared" si="89"/>
        <v>28</v>
      </c>
      <c r="AI101" s="139">
        <f t="shared" si="89"/>
        <v>30</v>
      </c>
      <c r="AJ101" s="139">
        <f t="shared" si="89"/>
        <v>26</v>
      </c>
      <c r="AK101" s="140"/>
      <c r="AL101" s="139"/>
      <c r="AM101" s="50"/>
      <c r="AN101" s="50"/>
    </row>
    <row r="102" spans="2:40">
      <c r="D102" s="97"/>
      <c r="E102" s="98"/>
      <c r="F102" s="98"/>
      <c r="G102" s="98"/>
      <c r="H102" s="98"/>
      <c r="I102" s="98"/>
      <c r="J102" s="98"/>
      <c r="K102" s="98"/>
      <c r="L102" s="142" t="s">
        <v>36</v>
      </c>
      <c r="M102" s="142"/>
      <c r="N102" s="146" t="s">
        <v>37</v>
      </c>
      <c r="O102" s="50"/>
      <c r="P102" s="139">
        <f t="shared" ref="P102:X102" si="90">IF(P101="","",IF(P101&lt;0,0,IF(P101&lt;18,1,IF(P101&lt;36,2,3))))</f>
        <v>2</v>
      </c>
      <c r="Q102" s="139">
        <f t="shared" si="90"/>
        <v>2</v>
      </c>
      <c r="R102" s="139">
        <f t="shared" si="90"/>
        <v>2</v>
      </c>
      <c r="S102" s="139">
        <f t="shared" si="90"/>
        <v>2</v>
      </c>
      <c r="T102" s="139">
        <f t="shared" si="90"/>
        <v>2</v>
      </c>
      <c r="U102" s="139">
        <f t="shared" si="90"/>
        <v>2</v>
      </c>
      <c r="V102" s="139">
        <f t="shared" si="90"/>
        <v>2</v>
      </c>
      <c r="W102" s="139">
        <f t="shared" si="90"/>
        <v>2</v>
      </c>
      <c r="X102" s="139">
        <f t="shared" si="90"/>
        <v>2</v>
      </c>
      <c r="Y102" s="139"/>
      <c r="Z102" s="139"/>
      <c r="AA102" s="139"/>
      <c r="AB102" s="139">
        <f t="shared" ref="AB102:AJ102" si="91">IF(AB101="","",IF(AB101&lt;0,0,IF(AB101&lt;18,1,IF(AB101&lt;36,2,3))))</f>
        <v>2</v>
      </c>
      <c r="AC102" s="139">
        <f t="shared" si="91"/>
        <v>2</v>
      </c>
      <c r="AD102" s="139">
        <f t="shared" si="91"/>
        <v>2</v>
      </c>
      <c r="AE102" s="139">
        <f t="shared" si="91"/>
        <v>2</v>
      </c>
      <c r="AF102" s="139">
        <f t="shared" si="91"/>
        <v>2</v>
      </c>
      <c r="AG102" s="139">
        <f t="shared" si="91"/>
        <v>2</v>
      </c>
      <c r="AH102" s="139">
        <f t="shared" si="91"/>
        <v>2</v>
      </c>
      <c r="AI102" s="139">
        <f t="shared" si="91"/>
        <v>2</v>
      </c>
      <c r="AJ102" s="139">
        <f t="shared" si="91"/>
        <v>2</v>
      </c>
      <c r="AK102" s="140"/>
      <c r="AL102" s="139"/>
      <c r="AM102" s="50"/>
      <c r="AN102" s="136" t="s">
        <v>33</v>
      </c>
    </row>
    <row r="103" spans="2:40" ht="15">
      <c r="D103" s="97"/>
      <c r="E103" s="98"/>
      <c r="F103" s="98"/>
      <c r="G103" s="98"/>
      <c r="H103" s="98"/>
      <c r="I103" s="98"/>
      <c r="J103" s="98"/>
      <c r="K103" s="98"/>
      <c r="L103" s="132"/>
      <c r="M103" s="143" t="s">
        <v>31</v>
      </c>
      <c r="N103" s="94" t="s">
        <v>38</v>
      </c>
      <c r="O103" s="50"/>
      <c r="P103" s="141">
        <v>2</v>
      </c>
      <c r="Q103" s="141">
        <v>0</v>
      </c>
      <c r="R103" s="141">
        <v>1</v>
      </c>
      <c r="S103" s="141">
        <v>0</v>
      </c>
      <c r="T103" s="141">
        <v>4</v>
      </c>
      <c r="U103" s="141">
        <v>2</v>
      </c>
      <c r="V103" s="141">
        <v>3</v>
      </c>
      <c r="W103" s="141">
        <v>0</v>
      </c>
      <c r="X103" s="141">
        <v>4</v>
      </c>
      <c r="Y103" s="139"/>
      <c r="Z103" s="20">
        <f>SUM(P103:X103)</f>
        <v>16</v>
      </c>
      <c r="AA103" s="139"/>
      <c r="AB103" s="141">
        <v>1</v>
      </c>
      <c r="AC103" s="141">
        <v>1</v>
      </c>
      <c r="AD103" s="141">
        <v>1</v>
      </c>
      <c r="AE103" s="141">
        <v>0</v>
      </c>
      <c r="AF103" s="141">
        <v>1</v>
      </c>
      <c r="AG103" s="141">
        <v>2</v>
      </c>
      <c r="AH103" s="141">
        <v>2</v>
      </c>
      <c r="AI103" s="141">
        <v>1</v>
      </c>
      <c r="AJ103" s="141">
        <v>2</v>
      </c>
      <c r="AK103" s="140"/>
      <c r="AL103" s="20">
        <f>SUM(AB103:AJ103)</f>
        <v>11</v>
      </c>
      <c r="AM103" s="50"/>
      <c r="AN103" s="137">
        <f>SUM(Z103,AL103)</f>
        <v>27</v>
      </c>
    </row>
    <row r="104" spans="2:40" ht="15" thickBot="1"/>
    <row r="105" spans="2:40" ht="15.75" customHeight="1">
      <c r="B105" s="148" t="s">
        <v>44</v>
      </c>
      <c r="D105" s="88"/>
      <c r="E105" s="89"/>
      <c r="F105" s="90" t="s">
        <v>28</v>
      </c>
      <c r="G105" s="90" t="s">
        <v>13</v>
      </c>
      <c r="H105" s="90" t="s">
        <v>20</v>
      </c>
      <c r="I105" s="90" t="s">
        <v>11</v>
      </c>
      <c r="J105" s="90" t="s">
        <v>12</v>
      </c>
      <c r="K105" s="91" t="s">
        <v>6</v>
      </c>
      <c r="L105" s="91" t="s">
        <v>15</v>
      </c>
      <c r="M105" s="91" t="s">
        <v>32</v>
      </c>
      <c r="N105" s="91" t="s">
        <v>35</v>
      </c>
      <c r="O105" s="129"/>
      <c r="P105" s="130">
        <v>1</v>
      </c>
      <c r="Q105" s="130">
        <v>2</v>
      </c>
      <c r="R105" s="130">
        <v>3</v>
      </c>
      <c r="S105" s="130">
        <v>4</v>
      </c>
      <c r="T105" s="130">
        <v>5</v>
      </c>
      <c r="U105" s="130">
        <v>6</v>
      </c>
      <c r="V105" s="130">
        <v>7</v>
      </c>
      <c r="W105" s="130">
        <v>8</v>
      </c>
      <c r="X105" s="130">
        <v>9</v>
      </c>
      <c r="Y105" s="129"/>
      <c r="Z105" s="130" t="s">
        <v>0</v>
      </c>
      <c r="AA105" s="129"/>
      <c r="AB105" s="130">
        <v>10</v>
      </c>
      <c r="AC105" s="130">
        <v>11</v>
      </c>
      <c r="AD105" s="130">
        <v>12</v>
      </c>
      <c r="AE105" s="130">
        <v>13</v>
      </c>
      <c r="AF105" s="130">
        <v>14</v>
      </c>
      <c r="AG105" s="130">
        <v>15</v>
      </c>
      <c r="AH105" s="130">
        <v>16</v>
      </c>
      <c r="AI105" s="130">
        <v>17</v>
      </c>
      <c r="AJ105" s="130">
        <v>18</v>
      </c>
      <c r="AK105" s="36"/>
      <c r="AL105" s="130" t="s">
        <v>1</v>
      </c>
      <c r="AM105" s="134"/>
      <c r="AN105" s="131" t="s">
        <v>34</v>
      </c>
    </row>
    <row r="106" spans="2:40" ht="15">
      <c r="B106" s="1" t="s">
        <v>54</v>
      </c>
      <c r="D106" s="92"/>
      <c r="E106" s="93"/>
      <c r="F106" s="127"/>
      <c r="G106" s="94" t="s">
        <v>21</v>
      </c>
      <c r="H106" s="94" t="s">
        <v>25</v>
      </c>
      <c r="I106" s="94">
        <v>72</v>
      </c>
      <c r="J106" s="94">
        <v>140</v>
      </c>
      <c r="K106" s="127">
        <v>12</v>
      </c>
      <c r="L106" s="95">
        <f>IF(K106="","X",(IFERROR(ROUND((K106*J106/113)+I106-$AN$4,0),"X")))</f>
        <v>33</v>
      </c>
      <c r="M106" s="128">
        <v>1</v>
      </c>
      <c r="N106" s="96">
        <v>36</v>
      </c>
      <c r="O106" s="27"/>
      <c r="P106" s="138">
        <v>0</v>
      </c>
      <c r="Q106" s="138">
        <v>0</v>
      </c>
      <c r="R106" s="138">
        <v>0</v>
      </c>
      <c r="S106" s="138">
        <v>0</v>
      </c>
      <c r="T106" s="138">
        <v>0</v>
      </c>
      <c r="U106" s="138">
        <v>0</v>
      </c>
      <c r="V106" s="138">
        <v>0</v>
      </c>
      <c r="W106" s="138">
        <v>0</v>
      </c>
      <c r="X106" s="138">
        <v>0</v>
      </c>
      <c r="Y106" s="21"/>
      <c r="Z106" s="20">
        <f>SUM(P106:X106)</f>
        <v>0</v>
      </c>
      <c r="AA106" s="21"/>
      <c r="AB106" s="127">
        <v>0</v>
      </c>
      <c r="AC106" s="127">
        <v>0</v>
      </c>
      <c r="AD106" s="127">
        <v>0</v>
      </c>
      <c r="AE106" s="127">
        <v>0</v>
      </c>
      <c r="AF106" s="127">
        <v>0</v>
      </c>
      <c r="AG106" s="127">
        <v>0</v>
      </c>
      <c r="AH106" s="127">
        <v>0</v>
      </c>
      <c r="AI106" s="127">
        <v>0</v>
      </c>
      <c r="AJ106" s="127">
        <v>0</v>
      </c>
      <c r="AK106" s="17"/>
      <c r="AL106" s="20">
        <f>SUM(AB106:AJ106)</f>
        <v>0</v>
      </c>
      <c r="AM106" s="46"/>
      <c r="AN106" s="133">
        <f>AL106+Z106</f>
        <v>0</v>
      </c>
    </row>
    <row r="107" spans="2:40" ht="14.25" hidden="1" customHeight="1">
      <c r="D107" s="97"/>
      <c r="E107" s="98"/>
      <c r="F107" s="98"/>
      <c r="G107" s="98"/>
      <c r="H107" s="98"/>
      <c r="I107" s="98"/>
      <c r="J107" s="98"/>
      <c r="K107" s="98"/>
      <c r="L107" s="154" t="s">
        <v>16</v>
      </c>
      <c r="M107" s="154"/>
      <c r="N107" s="154"/>
      <c r="O107" s="50"/>
      <c r="P107" s="139">
        <f t="shared" ref="P107:X107" si="92">IFERROR($N106-P$5,"")</f>
        <v>21</v>
      </c>
      <c r="Q107" s="139">
        <f t="shared" si="92"/>
        <v>33</v>
      </c>
      <c r="R107" s="139">
        <f t="shared" si="92"/>
        <v>19</v>
      </c>
      <c r="S107" s="139">
        <f t="shared" si="92"/>
        <v>35</v>
      </c>
      <c r="T107" s="139">
        <f t="shared" si="92"/>
        <v>23</v>
      </c>
      <c r="U107" s="139">
        <f t="shared" si="92"/>
        <v>25</v>
      </c>
      <c r="V107" s="139">
        <f t="shared" si="92"/>
        <v>29</v>
      </c>
      <c r="W107" s="139">
        <f t="shared" si="92"/>
        <v>31</v>
      </c>
      <c r="X107" s="139">
        <f t="shared" si="92"/>
        <v>27</v>
      </c>
      <c r="Y107" s="139"/>
      <c r="Z107" s="139"/>
      <c r="AA107" s="139"/>
      <c r="AB107" s="139">
        <f t="shared" ref="AB107:AJ107" si="93">IFERROR($N106-AB$5,"")</f>
        <v>20</v>
      </c>
      <c r="AC107" s="139">
        <f t="shared" si="93"/>
        <v>32</v>
      </c>
      <c r="AD107" s="139">
        <f t="shared" si="93"/>
        <v>18</v>
      </c>
      <c r="AE107" s="139">
        <f t="shared" si="93"/>
        <v>34</v>
      </c>
      <c r="AF107" s="139">
        <f t="shared" si="93"/>
        <v>22</v>
      </c>
      <c r="AG107" s="139">
        <f t="shared" si="93"/>
        <v>24</v>
      </c>
      <c r="AH107" s="139">
        <f t="shared" si="93"/>
        <v>28</v>
      </c>
      <c r="AI107" s="139">
        <f t="shared" si="93"/>
        <v>30</v>
      </c>
      <c r="AJ107" s="139">
        <f t="shared" si="93"/>
        <v>26</v>
      </c>
      <c r="AK107" s="140"/>
      <c r="AL107" s="139"/>
      <c r="AM107" s="50"/>
      <c r="AN107" s="50"/>
    </row>
    <row r="108" spans="2:40">
      <c r="D108" s="97"/>
      <c r="E108" s="98"/>
      <c r="F108" s="98"/>
      <c r="G108" s="98"/>
      <c r="H108" s="98"/>
      <c r="I108" s="98"/>
      <c r="J108" s="98"/>
      <c r="K108" s="98"/>
      <c r="L108" s="142" t="s">
        <v>36</v>
      </c>
      <c r="M108" s="142"/>
      <c r="N108" s="146" t="s">
        <v>37</v>
      </c>
      <c r="O108" s="50"/>
      <c r="P108" s="139">
        <f t="shared" ref="P108:X108" si="94">IF(P107="","",IF(P107&lt;0,0,IF(P107&lt;18,1,IF(P107&lt;36,2,3))))</f>
        <v>2</v>
      </c>
      <c r="Q108" s="139">
        <f t="shared" si="94"/>
        <v>2</v>
      </c>
      <c r="R108" s="139">
        <f t="shared" si="94"/>
        <v>2</v>
      </c>
      <c r="S108" s="139">
        <f t="shared" si="94"/>
        <v>2</v>
      </c>
      <c r="T108" s="139">
        <f t="shared" si="94"/>
        <v>2</v>
      </c>
      <c r="U108" s="139">
        <f t="shared" si="94"/>
        <v>2</v>
      </c>
      <c r="V108" s="139">
        <f t="shared" si="94"/>
        <v>2</v>
      </c>
      <c r="W108" s="139">
        <f t="shared" si="94"/>
        <v>2</v>
      </c>
      <c r="X108" s="139">
        <f t="shared" si="94"/>
        <v>2</v>
      </c>
      <c r="Y108" s="139"/>
      <c r="Z108" s="139"/>
      <c r="AA108" s="139"/>
      <c r="AB108" s="139">
        <f t="shared" ref="AB108:AJ108" si="95">IF(AB107="","",IF(AB107&lt;0,0,IF(AB107&lt;18,1,IF(AB107&lt;36,2,3))))</f>
        <v>2</v>
      </c>
      <c r="AC108" s="139">
        <f t="shared" si="95"/>
        <v>2</v>
      </c>
      <c r="AD108" s="139">
        <f t="shared" si="95"/>
        <v>2</v>
      </c>
      <c r="AE108" s="139">
        <f t="shared" si="95"/>
        <v>2</v>
      </c>
      <c r="AF108" s="139">
        <f t="shared" si="95"/>
        <v>2</v>
      </c>
      <c r="AG108" s="139">
        <f t="shared" si="95"/>
        <v>2</v>
      </c>
      <c r="AH108" s="139">
        <f t="shared" si="95"/>
        <v>2</v>
      </c>
      <c r="AI108" s="139">
        <f t="shared" si="95"/>
        <v>2</v>
      </c>
      <c r="AJ108" s="139">
        <f t="shared" si="95"/>
        <v>2</v>
      </c>
      <c r="AK108" s="140"/>
      <c r="AL108" s="139"/>
      <c r="AM108" s="50"/>
      <c r="AN108" s="136" t="s">
        <v>33</v>
      </c>
    </row>
    <row r="109" spans="2:40" ht="15">
      <c r="D109" s="97"/>
      <c r="E109" s="98"/>
      <c r="F109" s="98"/>
      <c r="G109" s="98"/>
      <c r="H109" s="98"/>
      <c r="I109" s="98"/>
      <c r="J109" s="98"/>
      <c r="K109" s="98"/>
      <c r="L109" s="132"/>
      <c r="M109" s="143" t="s">
        <v>31</v>
      </c>
      <c r="N109" s="94" t="s">
        <v>38</v>
      </c>
      <c r="O109" s="50"/>
      <c r="P109" s="141">
        <v>1</v>
      </c>
      <c r="Q109" s="141">
        <v>2</v>
      </c>
      <c r="R109" s="141">
        <v>0</v>
      </c>
      <c r="S109" s="141">
        <v>0</v>
      </c>
      <c r="T109" s="141">
        <v>0</v>
      </c>
      <c r="U109" s="141">
        <v>1</v>
      </c>
      <c r="V109" s="141">
        <v>0</v>
      </c>
      <c r="W109" s="141">
        <v>2</v>
      </c>
      <c r="X109" s="141">
        <v>2</v>
      </c>
      <c r="Y109" s="139"/>
      <c r="Z109" s="20">
        <f>SUM(P109:X109)</f>
        <v>8</v>
      </c>
      <c r="AA109" s="139"/>
      <c r="AB109" s="141">
        <v>2</v>
      </c>
      <c r="AC109" s="141">
        <v>0</v>
      </c>
      <c r="AD109" s="141">
        <v>0</v>
      </c>
      <c r="AE109" s="141">
        <v>3</v>
      </c>
      <c r="AF109" s="141">
        <v>0</v>
      </c>
      <c r="AG109" s="141">
        <v>2</v>
      </c>
      <c r="AH109" s="141">
        <v>0</v>
      </c>
      <c r="AI109" s="141">
        <v>1</v>
      </c>
      <c r="AJ109" s="141">
        <v>3</v>
      </c>
      <c r="AK109" s="140"/>
      <c r="AL109" s="20">
        <f>SUM(AB109:AJ109)</f>
        <v>11</v>
      </c>
      <c r="AM109" s="50"/>
      <c r="AN109" s="137">
        <f>SUM(Z109,AL109)</f>
        <v>19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3"/>
  <sheetViews>
    <sheetView workbookViewId="0">
      <selection activeCell="J23" sqref="J23"/>
    </sheetView>
  </sheetViews>
  <sheetFormatPr defaultRowHeight="14.25"/>
  <cols>
    <col min="1" max="1" width="17.875" bestFit="1" customWidth="1"/>
    <col min="2" max="2" width="14.625" style="150" customWidth="1"/>
    <col min="3" max="4" width="20.125" style="150" customWidth="1"/>
    <col min="5" max="5" width="17.25" style="150" customWidth="1"/>
    <col min="6" max="6" width="18.625" customWidth="1"/>
  </cols>
  <sheetData>
    <row r="3" spans="1:6">
      <c r="A3" s="151" t="s">
        <v>42</v>
      </c>
      <c r="B3" s="152" t="s">
        <v>35</v>
      </c>
      <c r="C3" s="152" t="s">
        <v>43</v>
      </c>
      <c r="D3" s="152" t="s">
        <v>57</v>
      </c>
      <c r="E3" s="152" t="s">
        <v>38</v>
      </c>
      <c r="F3" s="157" t="s">
        <v>58</v>
      </c>
    </row>
    <row r="4" spans="1:6" ht="15">
      <c r="A4" s="151" t="str">
        <f>'Cup 23.04.2022'!B64</f>
        <v>Krzysztof Arbus</v>
      </c>
      <c r="B4" s="153">
        <f>'Cup 23.04.2022'!N64</f>
        <v>36</v>
      </c>
      <c r="C4" s="152">
        <f>'Cup 23.04.2022'!AN64</f>
        <v>85</v>
      </c>
      <c r="D4" s="158">
        <v>57</v>
      </c>
      <c r="E4" s="152">
        <f>'Cup 23.04.2022'!AN67</f>
        <v>41</v>
      </c>
      <c r="F4" s="158">
        <v>100</v>
      </c>
    </row>
    <row r="5" spans="1:6" ht="15">
      <c r="A5" s="151" t="str">
        <f>'Cup 23.04.2022'!B28</f>
        <v>Paweł Bazyly</v>
      </c>
      <c r="B5" s="153">
        <f>'Cup 23.04.2022'!N28</f>
        <v>21</v>
      </c>
      <c r="C5" s="152">
        <f>'Cup 23.04.2022'!AN28</f>
        <v>71</v>
      </c>
      <c r="D5" s="158">
        <v>77</v>
      </c>
      <c r="E5" s="152">
        <f>'Cup 23.04.2022'!AN31</f>
        <v>40</v>
      </c>
      <c r="F5" s="158">
        <v>90</v>
      </c>
    </row>
    <row r="6" spans="1:6" ht="15">
      <c r="A6" s="151" t="str">
        <f>'Cup 23.04.2022'!B94</f>
        <v>Małgorzata Klimbej</v>
      </c>
      <c r="B6" s="153">
        <f>'Cup 23.04.2022'!N94</f>
        <v>36</v>
      </c>
      <c r="C6" s="152">
        <f>'Cup 23.04.2022'!AN94</f>
        <v>0</v>
      </c>
      <c r="D6" s="158"/>
      <c r="E6" s="152">
        <f>'Cup 23.04.2022'!AN97</f>
        <v>39</v>
      </c>
      <c r="F6" s="158">
        <v>81</v>
      </c>
    </row>
    <row r="7" spans="1:6" ht="15">
      <c r="A7" s="151" t="str">
        <f>'Cup 23.04.2022'!B10</f>
        <v>Piotr Słojewski</v>
      </c>
      <c r="B7" s="153">
        <f>'Cup 23.04.2022'!N10</f>
        <v>8</v>
      </c>
      <c r="C7" s="152">
        <f>'Cup 23.04.2022'!AN10</f>
        <v>63</v>
      </c>
      <c r="D7" s="158">
        <v>100</v>
      </c>
      <c r="E7" s="152">
        <f>'Cup 23.04.2022'!AN13</f>
        <v>35</v>
      </c>
      <c r="F7" s="158">
        <v>77</v>
      </c>
    </row>
    <row r="8" spans="1:6" ht="15">
      <c r="A8" s="151" t="str">
        <f>'Cup 23.04.2022'!B22</f>
        <v>Waldemar Badowski</v>
      </c>
      <c r="B8" s="153">
        <f>'Cup 23.04.2022'!N22</f>
        <v>13</v>
      </c>
      <c r="C8" s="152">
        <f>'Cup 23.04.2022'!AN22</f>
        <v>71</v>
      </c>
      <c r="D8" s="158">
        <v>81</v>
      </c>
      <c r="E8" s="152">
        <f>'Cup 23.04.2022'!AN25</f>
        <v>34</v>
      </c>
      <c r="F8" s="158">
        <v>73</v>
      </c>
    </row>
    <row r="9" spans="1:6" ht="15">
      <c r="A9" s="151" t="str">
        <f>'Cup 23.04.2022'!B16</f>
        <v>Jarek Płatek</v>
      </c>
      <c r="B9" s="153">
        <f>'Cup 23.04.2022'!N16</f>
        <v>12</v>
      </c>
      <c r="C9" s="152">
        <f>'Cup 23.04.2022'!AN16</f>
        <v>69</v>
      </c>
      <c r="D9" s="158">
        <v>90</v>
      </c>
      <c r="E9" s="152">
        <f>'Cup 23.04.2022'!AN19</f>
        <v>33</v>
      </c>
      <c r="F9" s="158">
        <v>65</v>
      </c>
    </row>
    <row r="10" spans="1:6" ht="15">
      <c r="A10" s="151" t="str">
        <f>'Cup 23.04.2022'!B40</f>
        <v>Darek Żyliński</v>
      </c>
      <c r="B10" s="153">
        <f>'Cup 23.04.2022'!N40</f>
        <v>16</v>
      </c>
      <c r="C10" s="152">
        <f>'Cup 23.04.2022'!AN40</f>
        <v>73</v>
      </c>
      <c r="D10" s="158">
        <v>69</v>
      </c>
      <c r="E10" s="152">
        <f>'Cup 23.04.2022'!AN43</f>
        <v>33</v>
      </c>
      <c r="F10" s="158">
        <v>65</v>
      </c>
    </row>
    <row r="11" spans="1:6" ht="15">
      <c r="A11" s="151" t="str">
        <f>'Cup 23.04.2022'!B46</f>
        <v>Piotr Lorenc</v>
      </c>
      <c r="B11" s="153">
        <f>'Cup 23.04.2022'!N46</f>
        <v>18</v>
      </c>
      <c r="C11" s="152">
        <f>'Cup 23.04.2022'!AN46</f>
        <v>75</v>
      </c>
      <c r="D11" s="158">
        <v>66</v>
      </c>
      <c r="E11" s="152">
        <f>'Cup 23.04.2022'!AN49</f>
        <v>33</v>
      </c>
      <c r="F11" s="158">
        <v>65</v>
      </c>
    </row>
    <row r="12" spans="1:6" ht="15">
      <c r="A12" s="151" t="str">
        <f>'Cup 23.04.2022'!B82</f>
        <v>Henryk Frelichowski</v>
      </c>
      <c r="B12" s="153">
        <f>'Cup 23.04.2022'!N82</f>
        <v>32</v>
      </c>
      <c r="C12" s="152">
        <f>'Cup 23.04.2022'!AN82</f>
        <v>90</v>
      </c>
      <c r="D12" s="158">
        <v>48</v>
      </c>
      <c r="E12" s="152">
        <f>'Cup 23.04.2022'!AN85</f>
        <v>33</v>
      </c>
      <c r="F12" s="158">
        <v>65</v>
      </c>
    </row>
    <row r="13" spans="1:6" ht="15">
      <c r="A13" s="151" t="str">
        <f>'Cup 23.04.2022'!B34</f>
        <v>Janusz Mojsiewicz</v>
      </c>
      <c r="B13" s="153">
        <f>'Cup 23.04.2022'!N34</f>
        <v>13</v>
      </c>
      <c r="C13" s="152">
        <f>'Cup 23.04.2022'!AN34</f>
        <v>72</v>
      </c>
      <c r="D13" s="158">
        <v>73</v>
      </c>
      <c r="E13" s="152">
        <f>'Cup 23.04.2022'!AN37</f>
        <v>32</v>
      </c>
      <c r="F13" s="158">
        <v>57</v>
      </c>
    </row>
    <row r="14" spans="1:6" ht="15">
      <c r="A14" s="151" t="str">
        <f>'Cup 23.04.2022'!B58</f>
        <v>Janina Litwiniuk</v>
      </c>
      <c r="B14" s="153">
        <f>'Cup 23.04.2022'!N58</f>
        <v>25</v>
      </c>
      <c r="C14" s="152">
        <f>'Cup 23.04.2022'!AN58</f>
        <v>84</v>
      </c>
      <c r="D14" s="158">
        <v>60</v>
      </c>
      <c r="E14" s="152">
        <f>'Cup 23.04.2022'!AN61</f>
        <v>31</v>
      </c>
      <c r="F14" s="158">
        <v>54</v>
      </c>
    </row>
    <row r="15" spans="1:6" ht="15">
      <c r="A15" s="151" t="str">
        <f>'Cup 23.04.2022'!B52</f>
        <v>Henryk Rapca</v>
      </c>
      <c r="B15" s="153">
        <f>'Cup 23.04.2022'!N52</f>
        <v>18</v>
      </c>
      <c r="C15" s="152">
        <f>'Cup 23.04.2022'!AN52</f>
        <v>79</v>
      </c>
      <c r="D15" s="158">
        <v>63</v>
      </c>
      <c r="E15" s="152">
        <f>'Cup 23.04.2022'!AN55</f>
        <v>30</v>
      </c>
      <c r="F15" s="158">
        <v>50</v>
      </c>
    </row>
    <row r="16" spans="1:6" ht="15">
      <c r="A16" s="151" t="str">
        <f>'Cup 23.04.2022'!B70</f>
        <v>Zbyszek Wydrzyński</v>
      </c>
      <c r="B16" s="153">
        <f>'Cup 23.04.2022'!N70</f>
        <v>26</v>
      </c>
      <c r="C16" s="152">
        <f>'Cup 23.04.2022'!AN70</f>
        <v>86</v>
      </c>
      <c r="D16" s="158">
        <v>54</v>
      </c>
      <c r="E16" s="152">
        <f>'Cup 23.04.2022'!AN73</f>
        <v>30</v>
      </c>
      <c r="F16" s="158">
        <v>50</v>
      </c>
    </row>
    <row r="17" spans="1:6" ht="15">
      <c r="A17" s="151" t="str">
        <f>'Cup 23.04.2022'!B100</f>
        <v>Janek Górny</v>
      </c>
      <c r="B17" s="153">
        <f>'Cup 23.04.2022'!N100</f>
        <v>36</v>
      </c>
      <c r="C17" s="152">
        <f>'Cup 23.04.2022'!AN100</f>
        <v>0</v>
      </c>
      <c r="D17" s="158"/>
      <c r="E17" s="152">
        <f>'Cup 23.04.2022'!AN103</f>
        <v>27</v>
      </c>
      <c r="F17" s="158">
        <v>46</v>
      </c>
    </row>
    <row r="18" spans="1:6" ht="15">
      <c r="A18" s="151" t="str">
        <f>'Cup 23.04.2022'!B76</f>
        <v>Jerzy Litwiniuk</v>
      </c>
      <c r="B18" s="153">
        <f>'Cup 23.04.2022'!N76</f>
        <v>22</v>
      </c>
      <c r="C18" s="152">
        <f>'Cup 23.04.2022'!AN76</f>
        <v>88</v>
      </c>
      <c r="D18" s="158">
        <v>51</v>
      </c>
      <c r="E18" s="152">
        <f>'Cup 23.04.2022'!AN79</f>
        <v>26</v>
      </c>
      <c r="F18" s="158">
        <v>44</v>
      </c>
    </row>
    <row r="19" spans="1:6" ht="15">
      <c r="A19" s="151" t="str">
        <f>'Cup 23.04.2022'!B88</f>
        <v>Janek Dopke</v>
      </c>
      <c r="B19" s="153">
        <f>'Cup 23.04.2022'!N88</f>
        <v>25</v>
      </c>
      <c r="C19" s="152">
        <f>'Cup 23.04.2022'!AN88</f>
        <v>94</v>
      </c>
      <c r="D19" s="158">
        <v>46</v>
      </c>
      <c r="E19" s="152">
        <f>'Cup 23.04.2022'!AN91</f>
        <v>24</v>
      </c>
      <c r="F19" s="158">
        <v>42</v>
      </c>
    </row>
    <row r="20" spans="1:6" ht="15">
      <c r="A20" s="151" t="str">
        <f>'Cup 23.04.2022'!B106</f>
        <v>Mikołaj Płatek</v>
      </c>
      <c r="B20" s="153">
        <f>'Cup 23.04.2022'!N106</f>
        <v>36</v>
      </c>
      <c r="C20" s="152">
        <f>'Cup 23.04.2022'!AN106</f>
        <v>0</v>
      </c>
      <c r="D20" s="158"/>
      <c r="E20" s="152">
        <f>'Cup 23.04.2022'!AN109</f>
        <v>19</v>
      </c>
      <c r="F20" s="158">
        <v>40</v>
      </c>
    </row>
    <row r="23" spans="1:6">
      <c r="A23" s="203" t="s">
        <v>59</v>
      </c>
      <c r="B23" s="203"/>
    </row>
    <row r="24" spans="1:6" ht="15.75" thickBot="1">
      <c r="A24" s="155">
        <v>1</v>
      </c>
      <c r="B24" s="156">
        <v>100</v>
      </c>
    </row>
    <row r="25" spans="1:6" ht="15.75" thickBot="1">
      <c r="A25" s="155">
        <v>2</v>
      </c>
      <c r="B25" s="156">
        <v>90</v>
      </c>
    </row>
    <row r="26" spans="1:6" ht="15.75" thickBot="1">
      <c r="A26" s="155">
        <v>3</v>
      </c>
      <c r="B26" s="156">
        <v>81</v>
      </c>
    </row>
    <row r="27" spans="1:6" ht="15.75" thickBot="1">
      <c r="A27" s="155">
        <v>4</v>
      </c>
      <c r="B27" s="156">
        <v>77</v>
      </c>
    </row>
    <row r="28" spans="1:6" ht="15.75" thickBot="1">
      <c r="A28" s="155">
        <v>5</v>
      </c>
      <c r="B28" s="156">
        <v>73</v>
      </c>
    </row>
    <row r="29" spans="1:6" ht="15.75" thickBot="1">
      <c r="A29" s="155">
        <v>6</v>
      </c>
      <c r="B29" s="156">
        <v>69</v>
      </c>
    </row>
    <row r="30" spans="1:6" ht="15.75" thickBot="1">
      <c r="A30" s="155">
        <v>7</v>
      </c>
      <c r="B30" s="156">
        <v>66</v>
      </c>
    </row>
    <row r="31" spans="1:6" ht="15.75" thickBot="1">
      <c r="A31" s="155">
        <v>8</v>
      </c>
      <c r="B31" s="156">
        <v>63</v>
      </c>
    </row>
    <row r="32" spans="1:6" ht="15.75" thickBot="1">
      <c r="A32" s="155">
        <v>9</v>
      </c>
      <c r="B32" s="156">
        <v>60</v>
      </c>
    </row>
    <row r="33" spans="1:6" ht="15.75" thickBot="1">
      <c r="A33" s="155">
        <v>10</v>
      </c>
      <c r="B33" s="156">
        <v>57</v>
      </c>
    </row>
    <row r="34" spans="1:6" s="150" customFormat="1" ht="15.75" thickBot="1">
      <c r="A34" s="155">
        <v>11</v>
      </c>
      <c r="B34" s="156">
        <v>54</v>
      </c>
      <c r="F34"/>
    </row>
    <row r="35" spans="1:6" s="150" customFormat="1" ht="15.75" thickBot="1">
      <c r="A35" s="155">
        <v>12</v>
      </c>
      <c r="B35" s="156">
        <v>51</v>
      </c>
      <c r="F35"/>
    </row>
    <row r="36" spans="1:6" s="150" customFormat="1" ht="15.75" thickBot="1">
      <c r="A36" s="155">
        <v>13</v>
      </c>
      <c r="B36" s="156">
        <v>48</v>
      </c>
      <c r="F36"/>
    </row>
    <row r="37" spans="1:6" s="150" customFormat="1" ht="15.75" thickBot="1">
      <c r="A37" s="155">
        <v>14</v>
      </c>
      <c r="B37" s="156">
        <v>46</v>
      </c>
      <c r="F37"/>
    </row>
    <row r="38" spans="1:6" s="150" customFormat="1" ht="15.75" thickBot="1">
      <c r="A38" s="155">
        <v>15</v>
      </c>
      <c r="B38" s="156">
        <v>44</v>
      </c>
      <c r="F38"/>
    </row>
    <row r="39" spans="1:6" s="150" customFormat="1" ht="15.75" thickBot="1">
      <c r="A39" s="155">
        <v>16</v>
      </c>
      <c r="B39" s="156">
        <v>42</v>
      </c>
      <c r="F39"/>
    </row>
    <row r="40" spans="1:6" s="150" customFormat="1" ht="15.75" thickBot="1">
      <c r="A40" s="155">
        <v>17</v>
      </c>
      <c r="B40" s="156">
        <v>40</v>
      </c>
      <c r="F40"/>
    </row>
    <row r="41" spans="1:6" s="150" customFormat="1" ht="15.75" thickBot="1">
      <c r="A41" s="155">
        <v>18</v>
      </c>
      <c r="B41" s="156">
        <v>38</v>
      </c>
      <c r="F41"/>
    </row>
    <row r="42" spans="1:6" s="150" customFormat="1" ht="15.75" thickBot="1">
      <c r="A42" s="155">
        <v>19</v>
      </c>
      <c r="B42" s="156">
        <v>36</v>
      </c>
      <c r="F42"/>
    </row>
    <row r="43" spans="1:6" s="150" customFormat="1" ht="15.75" thickBot="1">
      <c r="A43" s="155">
        <v>20</v>
      </c>
      <c r="B43" s="156">
        <v>34</v>
      </c>
      <c r="F43"/>
    </row>
  </sheetData>
  <autoFilter ref="A3:F3">
    <sortState ref="A4:G20">
      <sortCondition descending="1" ref="E3"/>
    </sortState>
  </autoFilter>
  <mergeCells count="1">
    <mergeCell ref="A23:B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97"/>
  <sheetViews>
    <sheetView topLeftCell="A46" zoomScale="78" zoomScaleNormal="78" workbookViewId="0">
      <selection activeCell="N103" sqref="N103"/>
    </sheetView>
  </sheetViews>
  <sheetFormatPr defaultColWidth="9" defaultRowHeight="14.25"/>
  <cols>
    <col min="1" max="1" width="9" style="1"/>
    <col min="2" max="2" width="20.875" style="1" customWidth="1"/>
    <col min="3" max="3" width="10.5" style="1" customWidth="1"/>
    <col min="4" max="5" width="5.75" style="1" hidden="1" customWidth="1"/>
    <col min="6" max="6" width="14.25" style="1" hidden="1" customWidth="1"/>
    <col min="7" max="7" width="6.625" style="1" hidden="1" customWidth="1"/>
    <col min="8" max="8" width="7.375" style="1" hidden="1" customWidth="1"/>
    <col min="9" max="9" width="8.375" style="1" hidden="1" customWidth="1"/>
    <col min="10" max="10" width="6.375" style="1" hidden="1" customWidth="1"/>
    <col min="11" max="11" width="8.5" style="1" hidden="1" customWidth="1"/>
    <col min="12" max="12" width="8.625" style="1" hidden="1" customWidth="1"/>
    <col min="13" max="13" width="3.625" style="5" hidden="1" customWidth="1"/>
    <col min="14" max="14" width="13" style="5" customWidth="1"/>
    <col min="15" max="15" width="1" style="1" customWidth="1"/>
    <col min="16" max="24" width="5" style="1" customWidth="1"/>
    <col min="25" max="25" width="1" style="1" customWidth="1"/>
    <col min="26" max="26" width="5" style="1" customWidth="1"/>
    <col min="27" max="27" width="1" style="1" customWidth="1"/>
    <col min="28" max="36" width="5" style="1" customWidth="1"/>
    <col min="37" max="37" width="1" style="4" customWidth="1"/>
    <col min="38" max="38" width="5" style="1" customWidth="1"/>
    <col min="39" max="39" width="1" style="1" customWidth="1"/>
    <col min="40" max="40" width="16" style="1" customWidth="1"/>
    <col min="41" max="16384" width="9" style="1"/>
  </cols>
  <sheetData>
    <row r="1" spans="2:40" ht="15">
      <c r="F1" s="28"/>
      <c r="I1" s="2"/>
      <c r="J1" s="3"/>
    </row>
    <row r="2" spans="2:40" ht="15">
      <c r="F2" s="28"/>
      <c r="I2" s="3"/>
      <c r="J2" s="3"/>
    </row>
    <row r="3" spans="2:40" ht="14.25" customHeight="1">
      <c r="F3" s="70"/>
      <c r="I3" s="3"/>
      <c r="J3" s="3"/>
      <c r="N3" s="144" t="s">
        <v>4</v>
      </c>
      <c r="O3" s="7"/>
      <c r="P3" s="8">
        <v>1</v>
      </c>
      <c r="Q3" s="8">
        <v>2</v>
      </c>
      <c r="R3" s="8">
        <v>3</v>
      </c>
      <c r="S3" s="8">
        <v>4</v>
      </c>
      <c r="T3" s="8">
        <v>5</v>
      </c>
      <c r="U3" s="8">
        <v>6</v>
      </c>
      <c r="V3" s="8">
        <v>7</v>
      </c>
      <c r="W3" s="8">
        <v>8</v>
      </c>
      <c r="X3" s="8">
        <v>9</v>
      </c>
      <c r="Y3" s="9"/>
      <c r="Z3" s="8" t="s">
        <v>0</v>
      </c>
      <c r="AA3" s="9"/>
      <c r="AB3" s="8">
        <v>10</v>
      </c>
      <c r="AC3" s="8">
        <v>11</v>
      </c>
      <c r="AD3" s="8">
        <v>12</v>
      </c>
      <c r="AE3" s="8">
        <v>13</v>
      </c>
      <c r="AF3" s="8">
        <v>14</v>
      </c>
      <c r="AG3" s="8">
        <v>15</v>
      </c>
      <c r="AH3" s="8">
        <v>16</v>
      </c>
      <c r="AI3" s="8">
        <v>17</v>
      </c>
      <c r="AJ3" s="8">
        <v>18</v>
      </c>
      <c r="AK3" s="10"/>
      <c r="AL3" s="8" t="s">
        <v>1</v>
      </c>
      <c r="AM3" s="9"/>
      <c r="AN3" s="11" t="s">
        <v>5</v>
      </c>
    </row>
    <row r="4" spans="2:40" ht="15">
      <c r="F4" s="28"/>
      <c r="I4" s="3"/>
      <c r="J4" s="3"/>
      <c r="N4" s="141" t="s">
        <v>3</v>
      </c>
      <c r="O4" s="7"/>
      <c r="P4" s="14">
        <v>3</v>
      </c>
      <c r="Q4" s="14">
        <v>3</v>
      </c>
      <c r="R4" s="14">
        <v>3</v>
      </c>
      <c r="S4" s="14">
        <v>3</v>
      </c>
      <c r="T4" s="14">
        <v>3</v>
      </c>
      <c r="U4" s="14">
        <v>3</v>
      </c>
      <c r="V4" s="14">
        <v>3</v>
      </c>
      <c r="W4" s="14">
        <v>3</v>
      </c>
      <c r="X4" s="14">
        <v>3</v>
      </c>
      <c r="Y4" s="15"/>
      <c r="Z4" s="16">
        <f>SUM(P4:X4)</f>
        <v>27</v>
      </c>
      <c r="AA4" s="17"/>
      <c r="AB4" s="18">
        <v>3</v>
      </c>
      <c r="AC4" s="18">
        <v>3</v>
      </c>
      <c r="AD4" s="18">
        <v>3</v>
      </c>
      <c r="AE4" s="18">
        <v>3</v>
      </c>
      <c r="AF4" s="18">
        <v>3</v>
      </c>
      <c r="AG4" s="18">
        <v>3</v>
      </c>
      <c r="AH4" s="18">
        <v>3</v>
      </c>
      <c r="AI4" s="18">
        <v>3</v>
      </c>
      <c r="AJ4" s="18">
        <v>3</v>
      </c>
      <c r="AK4" s="19"/>
      <c r="AL4" s="20">
        <f>SUM(AB4:AJ4)</f>
        <v>27</v>
      </c>
      <c r="AM4" s="21"/>
      <c r="AN4" s="22">
        <f>AL4+Z4</f>
        <v>54</v>
      </c>
    </row>
    <row r="5" spans="2:40" ht="15">
      <c r="I5" s="3"/>
      <c r="J5" s="3"/>
      <c r="N5" s="145" t="s">
        <v>2</v>
      </c>
      <c r="O5" s="7"/>
      <c r="P5" s="24">
        <v>15</v>
      </c>
      <c r="Q5" s="24">
        <v>3</v>
      </c>
      <c r="R5" s="24">
        <v>17</v>
      </c>
      <c r="S5" s="24">
        <v>1</v>
      </c>
      <c r="T5" s="24">
        <v>13</v>
      </c>
      <c r="U5" s="24">
        <v>11</v>
      </c>
      <c r="V5" s="24">
        <v>7</v>
      </c>
      <c r="W5" s="24">
        <v>5</v>
      </c>
      <c r="X5" s="24">
        <v>9</v>
      </c>
      <c r="Y5" s="24"/>
      <c r="Z5" s="24"/>
      <c r="AA5" s="21"/>
      <c r="AB5" s="25">
        <v>16</v>
      </c>
      <c r="AC5" s="25">
        <v>4</v>
      </c>
      <c r="AD5" s="25">
        <v>18</v>
      </c>
      <c r="AE5" s="25">
        <v>2</v>
      </c>
      <c r="AF5" s="25">
        <v>14</v>
      </c>
      <c r="AG5" s="25">
        <v>12</v>
      </c>
      <c r="AH5" s="25">
        <v>8</v>
      </c>
      <c r="AI5" s="25">
        <v>6</v>
      </c>
      <c r="AJ5" s="25">
        <v>10</v>
      </c>
      <c r="AK5" s="26"/>
      <c r="AL5" s="27"/>
      <c r="AM5" s="27"/>
      <c r="AN5" s="27"/>
    </row>
    <row r="6" spans="2:40" ht="15">
      <c r="I6" s="3"/>
      <c r="J6" s="3"/>
    </row>
    <row r="7" spans="2:40" ht="15">
      <c r="I7" s="3"/>
      <c r="J7" s="3"/>
    </row>
    <row r="8" spans="2:40" ht="15" thickBot="1"/>
    <row r="9" spans="2:40" ht="15.75" customHeight="1">
      <c r="B9" s="148" t="s">
        <v>44</v>
      </c>
      <c r="D9" s="88"/>
      <c r="E9" s="89"/>
      <c r="F9" s="90" t="s">
        <v>28</v>
      </c>
      <c r="G9" s="90" t="s">
        <v>13</v>
      </c>
      <c r="H9" s="90" t="s">
        <v>20</v>
      </c>
      <c r="I9" s="90" t="s">
        <v>11</v>
      </c>
      <c r="J9" s="90" t="s">
        <v>12</v>
      </c>
      <c r="K9" s="91" t="s">
        <v>6</v>
      </c>
      <c r="L9" s="91" t="s">
        <v>15</v>
      </c>
      <c r="M9" s="91" t="s">
        <v>32</v>
      </c>
      <c r="N9" s="91" t="s">
        <v>35</v>
      </c>
      <c r="O9" s="129"/>
      <c r="P9" s="130">
        <v>1</v>
      </c>
      <c r="Q9" s="130">
        <v>2</v>
      </c>
      <c r="R9" s="130">
        <v>3</v>
      </c>
      <c r="S9" s="130">
        <v>4</v>
      </c>
      <c r="T9" s="130">
        <v>5</v>
      </c>
      <c r="U9" s="130">
        <v>6</v>
      </c>
      <c r="V9" s="130">
        <v>7</v>
      </c>
      <c r="W9" s="130">
        <v>8</v>
      </c>
      <c r="X9" s="130">
        <v>9</v>
      </c>
      <c r="Y9" s="129"/>
      <c r="Z9" s="130" t="s">
        <v>0</v>
      </c>
      <c r="AA9" s="129"/>
      <c r="AB9" s="130">
        <v>10</v>
      </c>
      <c r="AC9" s="130">
        <v>11</v>
      </c>
      <c r="AD9" s="130">
        <v>12</v>
      </c>
      <c r="AE9" s="130">
        <v>13</v>
      </c>
      <c r="AF9" s="130">
        <v>14</v>
      </c>
      <c r="AG9" s="130">
        <v>15</v>
      </c>
      <c r="AH9" s="130">
        <v>16</v>
      </c>
      <c r="AI9" s="130">
        <v>17</v>
      </c>
      <c r="AJ9" s="130">
        <v>18</v>
      </c>
      <c r="AK9" s="36"/>
      <c r="AL9" s="130" t="s">
        <v>1</v>
      </c>
      <c r="AM9" s="134"/>
      <c r="AN9" s="131" t="s">
        <v>34</v>
      </c>
    </row>
    <row r="10" spans="2:40" ht="15">
      <c r="B10" s="149" t="s">
        <v>60</v>
      </c>
      <c r="D10" s="92"/>
      <c r="E10" s="93"/>
      <c r="F10" s="127"/>
      <c r="G10" s="94" t="s">
        <v>21</v>
      </c>
      <c r="H10" s="94" t="s">
        <v>25</v>
      </c>
      <c r="I10" s="94">
        <v>72</v>
      </c>
      <c r="J10" s="94">
        <v>140</v>
      </c>
      <c r="K10" s="127">
        <v>12</v>
      </c>
      <c r="L10" s="95">
        <f>IF(K10="","X",(IFERROR(ROUND((K10*J10/113)+I10-$AN$4,0),"X")))</f>
        <v>33</v>
      </c>
      <c r="M10" s="128">
        <v>1</v>
      </c>
      <c r="N10" s="96">
        <v>10</v>
      </c>
      <c r="O10" s="27"/>
      <c r="P10" s="138">
        <v>4</v>
      </c>
      <c r="Q10" s="138">
        <v>3</v>
      </c>
      <c r="R10" s="138">
        <v>3</v>
      </c>
      <c r="S10" s="138">
        <v>4</v>
      </c>
      <c r="T10" s="138">
        <v>2</v>
      </c>
      <c r="U10" s="138">
        <v>4</v>
      </c>
      <c r="V10" s="138">
        <v>4</v>
      </c>
      <c r="W10" s="138">
        <v>3</v>
      </c>
      <c r="X10" s="138">
        <v>5</v>
      </c>
      <c r="Y10" s="21"/>
      <c r="Z10" s="20">
        <f>SUM(P10:X10)</f>
        <v>32</v>
      </c>
      <c r="AA10" s="21"/>
      <c r="AB10" s="127">
        <v>4</v>
      </c>
      <c r="AC10" s="127">
        <v>4</v>
      </c>
      <c r="AD10" s="127">
        <v>3</v>
      </c>
      <c r="AE10" s="127">
        <v>4</v>
      </c>
      <c r="AF10" s="127">
        <v>5</v>
      </c>
      <c r="AG10" s="127">
        <v>3</v>
      </c>
      <c r="AH10" s="127">
        <v>5</v>
      </c>
      <c r="AI10" s="127">
        <v>3</v>
      </c>
      <c r="AJ10" s="127">
        <v>3</v>
      </c>
      <c r="AK10" s="17"/>
      <c r="AL10" s="20">
        <f>SUM(AB10:AJ10)</f>
        <v>34</v>
      </c>
      <c r="AM10" s="46"/>
      <c r="AN10" s="133">
        <f>AL10+Z10</f>
        <v>66</v>
      </c>
    </row>
    <row r="11" spans="2:40" ht="14.25" hidden="1" customHeight="1">
      <c r="D11" s="97"/>
      <c r="E11" s="98"/>
      <c r="F11" s="98"/>
      <c r="G11" s="98"/>
      <c r="H11" s="98"/>
      <c r="I11" s="98"/>
      <c r="J11" s="98"/>
      <c r="K11" s="98"/>
      <c r="L11" s="154" t="s">
        <v>16</v>
      </c>
      <c r="M11" s="154"/>
      <c r="N11" s="154"/>
      <c r="O11" s="50"/>
      <c r="P11" s="139">
        <f t="shared" ref="P11:X11" si="0">IFERROR($N10-P$5,"")</f>
        <v>-5</v>
      </c>
      <c r="Q11" s="139">
        <f t="shared" si="0"/>
        <v>7</v>
      </c>
      <c r="R11" s="139">
        <f t="shared" si="0"/>
        <v>-7</v>
      </c>
      <c r="S11" s="139">
        <f t="shared" si="0"/>
        <v>9</v>
      </c>
      <c r="T11" s="139">
        <f t="shared" si="0"/>
        <v>-3</v>
      </c>
      <c r="U11" s="139">
        <f t="shared" si="0"/>
        <v>-1</v>
      </c>
      <c r="V11" s="139">
        <f t="shared" si="0"/>
        <v>3</v>
      </c>
      <c r="W11" s="139">
        <f t="shared" si="0"/>
        <v>5</v>
      </c>
      <c r="X11" s="139">
        <f t="shared" si="0"/>
        <v>1</v>
      </c>
      <c r="Y11" s="139"/>
      <c r="Z11" s="139"/>
      <c r="AA11" s="139"/>
      <c r="AB11" s="139">
        <f t="shared" ref="AB11:AJ11" si="1">IFERROR($N10-AB$5,"")</f>
        <v>-6</v>
      </c>
      <c r="AC11" s="139">
        <f t="shared" si="1"/>
        <v>6</v>
      </c>
      <c r="AD11" s="139">
        <f t="shared" si="1"/>
        <v>-8</v>
      </c>
      <c r="AE11" s="139">
        <f t="shared" si="1"/>
        <v>8</v>
      </c>
      <c r="AF11" s="139">
        <f t="shared" si="1"/>
        <v>-4</v>
      </c>
      <c r="AG11" s="139">
        <f t="shared" si="1"/>
        <v>-2</v>
      </c>
      <c r="AH11" s="139">
        <f t="shared" si="1"/>
        <v>2</v>
      </c>
      <c r="AI11" s="139">
        <f t="shared" si="1"/>
        <v>4</v>
      </c>
      <c r="AJ11" s="139">
        <f t="shared" si="1"/>
        <v>0</v>
      </c>
      <c r="AK11" s="140"/>
      <c r="AL11" s="139"/>
      <c r="AM11" s="50"/>
      <c r="AN11" s="50"/>
    </row>
    <row r="12" spans="2:40">
      <c r="D12" s="97"/>
      <c r="E12" s="98"/>
      <c r="F12" s="98"/>
      <c r="G12" s="98"/>
      <c r="H12" s="98"/>
      <c r="I12" s="98"/>
      <c r="J12" s="98"/>
      <c r="K12" s="98"/>
      <c r="L12" s="142" t="s">
        <v>36</v>
      </c>
      <c r="M12" s="142"/>
      <c r="N12" s="146" t="s">
        <v>37</v>
      </c>
      <c r="O12" s="50"/>
      <c r="P12" s="139">
        <f t="shared" ref="P12:X12" si="2">IF(P11="","",IF(P11&lt;0,0,IF(P11&lt;18,1,IF(P11&lt;36,2,3))))</f>
        <v>0</v>
      </c>
      <c r="Q12" s="139">
        <f t="shared" si="2"/>
        <v>1</v>
      </c>
      <c r="R12" s="139">
        <f t="shared" si="2"/>
        <v>0</v>
      </c>
      <c r="S12" s="139">
        <f t="shared" si="2"/>
        <v>1</v>
      </c>
      <c r="T12" s="139">
        <f t="shared" si="2"/>
        <v>0</v>
      </c>
      <c r="U12" s="139">
        <f t="shared" si="2"/>
        <v>0</v>
      </c>
      <c r="V12" s="139">
        <f t="shared" si="2"/>
        <v>1</v>
      </c>
      <c r="W12" s="139">
        <f t="shared" si="2"/>
        <v>1</v>
      </c>
      <c r="X12" s="139">
        <f t="shared" si="2"/>
        <v>1</v>
      </c>
      <c r="Y12" s="139"/>
      <c r="Z12" s="139"/>
      <c r="AA12" s="139"/>
      <c r="AB12" s="139">
        <f t="shared" ref="AB12:AJ12" si="3">IF(AB11="","",IF(AB11&lt;0,0,IF(AB11&lt;18,1,IF(AB11&lt;36,2,3))))</f>
        <v>0</v>
      </c>
      <c r="AC12" s="139">
        <f t="shared" si="3"/>
        <v>1</v>
      </c>
      <c r="AD12" s="139">
        <f t="shared" si="3"/>
        <v>0</v>
      </c>
      <c r="AE12" s="139">
        <f t="shared" si="3"/>
        <v>1</v>
      </c>
      <c r="AF12" s="139">
        <f t="shared" si="3"/>
        <v>0</v>
      </c>
      <c r="AG12" s="139">
        <f t="shared" si="3"/>
        <v>0</v>
      </c>
      <c r="AH12" s="139">
        <f t="shared" si="3"/>
        <v>1</v>
      </c>
      <c r="AI12" s="139">
        <f t="shared" si="3"/>
        <v>1</v>
      </c>
      <c r="AJ12" s="139">
        <f t="shared" si="3"/>
        <v>1</v>
      </c>
      <c r="AK12" s="140"/>
      <c r="AL12" s="139"/>
      <c r="AM12" s="50"/>
      <c r="AN12" s="136" t="s">
        <v>33</v>
      </c>
    </row>
    <row r="13" spans="2:40" ht="15">
      <c r="D13" s="97"/>
      <c r="E13" s="98"/>
      <c r="F13" s="98"/>
      <c r="G13" s="98"/>
      <c r="H13" s="98"/>
      <c r="I13" s="98"/>
      <c r="J13" s="98"/>
      <c r="K13" s="98"/>
      <c r="L13" s="132"/>
      <c r="M13" s="143" t="s">
        <v>31</v>
      </c>
      <c r="N13" s="94" t="s">
        <v>38</v>
      </c>
      <c r="O13" s="50"/>
      <c r="P13" s="141">
        <f>IFERROR(IF((P$4-P10+2+P12)&lt;0,0,IF(P10="","",(P$4-P10+2+P12))),"")</f>
        <v>1</v>
      </c>
      <c r="Q13" s="141">
        <f t="shared" ref="Q13:X13" si="4">IFERROR(IF((Q$4-Q10+2+Q12)&lt;0,0,IF(Q10="","",(Q$4-Q10+2+Q12))),"")</f>
        <v>3</v>
      </c>
      <c r="R13" s="141">
        <f t="shared" si="4"/>
        <v>2</v>
      </c>
      <c r="S13" s="141">
        <f t="shared" si="4"/>
        <v>2</v>
      </c>
      <c r="T13" s="141">
        <f t="shared" si="4"/>
        <v>3</v>
      </c>
      <c r="U13" s="141">
        <f t="shared" si="4"/>
        <v>1</v>
      </c>
      <c r="V13" s="141">
        <f t="shared" si="4"/>
        <v>2</v>
      </c>
      <c r="W13" s="141">
        <f t="shared" si="4"/>
        <v>3</v>
      </c>
      <c r="X13" s="141">
        <f t="shared" si="4"/>
        <v>1</v>
      </c>
      <c r="Y13" s="139"/>
      <c r="Z13" s="20">
        <f>SUM(P13:X13)</f>
        <v>18</v>
      </c>
      <c r="AA13" s="139"/>
      <c r="AB13" s="141">
        <f t="shared" ref="AB13:AJ13" si="5">IFERROR(IF((AB$4-AB10+2+AB12)&lt;0,0,IF(AB10="","",(AB$4-AB10+2+AB12))),"")</f>
        <v>1</v>
      </c>
      <c r="AC13" s="141">
        <f t="shared" si="5"/>
        <v>2</v>
      </c>
      <c r="AD13" s="141">
        <f t="shared" si="5"/>
        <v>2</v>
      </c>
      <c r="AE13" s="141">
        <f t="shared" si="5"/>
        <v>2</v>
      </c>
      <c r="AF13" s="141">
        <f t="shared" si="5"/>
        <v>0</v>
      </c>
      <c r="AG13" s="141">
        <f t="shared" si="5"/>
        <v>2</v>
      </c>
      <c r="AH13" s="141">
        <f t="shared" si="5"/>
        <v>1</v>
      </c>
      <c r="AI13" s="141">
        <f t="shared" si="5"/>
        <v>3</v>
      </c>
      <c r="AJ13" s="141">
        <f t="shared" si="5"/>
        <v>3</v>
      </c>
      <c r="AK13" s="140"/>
      <c r="AL13" s="20">
        <f>SUM(AB13:AJ13)</f>
        <v>16</v>
      </c>
      <c r="AM13" s="50"/>
      <c r="AN13" s="137">
        <f>SUM(Z13,AL13)</f>
        <v>34</v>
      </c>
    </row>
    <row r="14" spans="2:40" ht="15" thickBot="1"/>
    <row r="15" spans="2:40" ht="19.5" customHeight="1">
      <c r="B15" s="148" t="s">
        <v>44</v>
      </c>
      <c r="D15" s="88"/>
      <c r="E15" s="89"/>
      <c r="F15" s="90" t="s">
        <v>28</v>
      </c>
      <c r="G15" s="90" t="s">
        <v>13</v>
      </c>
      <c r="H15" s="90" t="s">
        <v>20</v>
      </c>
      <c r="I15" s="90" t="s">
        <v>11</v>
      </c>
      <c r="J15" s="90" t="s">
        <v>12</v>
      </c>
      <c r="K15" s="91" t="s">
        <v>6</v>
      </c>
      <c r="L15" s="91" t="s">
        <v>15</v>
      </c>
      <c r="M15" s="91" t="s">
        <v>32</v>
      </c>
      <c r="N15" s="91" t="s">
        <v>35</v>
      </c>
      <c r="O15" s="129"/>
      <c r="P15" s="130">
        <v>1</v>
      </c>
      <c r="Q15" s="130">
        <v>2</v>
      </c>
      <c r="R15" s="130">
        <v>3</v>
      </c>
      <c r="S15" s="130">
        <v>4</v>
      </c>
      <c r="T15" s="130">
        <v>5</v>
      </c>
      <c r="U15" s="130">
        <v>6</v>
      </c>
      <c r="V15" s="130">
        <v>7</v>
      </c>
      <c r="W15" s="130">
        <v>8</v>
      </c>
      <c r="X15" s="130">
        <v>9</v>
      </c>
      <c r="Y15" s="129"/>
      <c r="Z15" s="130" t="s">
        <v>0</v>
      </c>
      <c r="AA15" s="129"/>
      <c r="AB15" s="130">
        <v>10</v>
      </c>
      <c r="AC15" s="130">
        <v>11</v>
      </c>
      <c r="AD15" s="130">
        <v>12</v>
      </c>
      <c r="AE15" s="130">
        <v>13</v>
      </c>
      <c r="AF15" s="130">
        <v>14</v>
      </c>
      <c r="AG15" s="130">
        <v>15</v>
      </c>
      <c r="AH15" s="130">
        <v>16</v>
      </c>
      <c r="AI15" s="130">
        <v>17</v>
      </c>
      <c r="AJ15" s="130">
        <v>18</v>
      </c>
      <c r="AK15" s="36"/>
      <c r="AL15" s="130" t="s">
        <v>1</v>
      </c>
      <c r="AM15" s="134"/>
      <c r="AN15" s="131" t="s">
        <v>34</v>
      </c>
    </row>
    <row r="16" spans="2:40" ht="15">
      <c r="B16" s="1" t="s">
        <v>61</v>
      </c>
      <c r="D16" s="92"/>
      <c r="E16" s="93"/>
      <c r="F16" s="127"/>
      <c r="G16" s="94" t="s">
        <v>21</v>
      </c>
      <c r="H16" s="94" t="s">
        <v>25</v>
      </c>
      <c r="I16" s="94">
        <v>72</v>
      </c>
      <c r="J16" s="94">
        <v>140</v>
      </c>
      <c r="K16" s="127">
        <v>12</v>
      </c>
      <c r="L16" s="95">
        <f>IF(K16="","X",(IFERROR(ROUND((K16*J16/113)+I16-$AN$4,0),"X")))</f>
        <v>33</v>
      </c>
      <c r="M16" s="128">
        <v>1</v>
      </c>
      <c r="N16" s="96">
        <v>15</v>
      </c>
      <c r="O16" s="27"/>
      <c r="P16" s="138">
        <v>3</v>
      </c>
      <c r="Q16" s="138">
        <v>4</v>
      </c>
      <c r="R16" s="138">
        <v>3</v>
      </c>
      <c r="S16" s="138">
        <v>6</v>
      </c>
      <c r="T16" s="138">
        <v>4</v>
      </c>
      <c r="U16" s="138">
        <v>4</v>
      </c>
      <c r="V16" s="138">
        <v>3</v>
      </c>
      <c r="W16" s="138">
        <v>5</v>
      </c>
      <c r="X16" s="138">
        <v>5</v>
      </c>
      <c r="Y16" s="21"/>
      <c r="Z16" s="20">
        <f>SUM(P16:X16)</f>
        <v>37</v>
      </c>
      <c r="AA16" s="21"/>
      <c r="AB16" s="127">
        <v>4</v>
      </c>
      <c r="AC16" s="127">
        <v>4</v>
      </c>
      <c r="AD16" s="127">
        <v>3</v>
      </c>
      <c r="AE16" s="127">
        <v>3</v>
      </c>
      <c r="AF16" s="127">
        <v>3</v>
      </c>
      <c r="AG16" s="127">
        <v>5</v>
      </c>
      <c r="AH16" s="127">
        <v>3</v>
      </c>
      <c r="AI16" s="127">
        <v>3</v>
      </c>
      <c r="AJ16" s="127">
        <v>4</v>
      </c>
      <c r="AK16" s="17"/>
      <c r="AL16" s="20">
        <f>SUM(AB16:AJ16)</f>
        <v>32</v>
      </c>
      <c r="AM16" s="46"/>
      <c r="AN16" s="133">
        <f>AL16+Z16</f>
        <v>69</v>
      </c>
    </row>
    <row r="17" spans="2:40" hidden="1">
      <c r="D17" s="97"/>
      <c r="E17" s="98"/>
      <c r="F17" s="98"/>
      <c r="G17" s="98"/>
      <c r="H17" s="98"/>
      <c r="I17" s="98"/>
      <c r="J17" s="98"/>
      <c r="K17" s="98"/>
      <c r="L17" s="154" t="s">
        <v>16</v>
      </c>
      <c r="M17" s="154"/>
      <c r="N17" s="147"/>
      <c r="O17" s="50"/>
      <c r="P17" s="139">
        <f t="shared" ref="P17:X17" si="6">IFERROR($N16-P$5,"")</f>
        <v>0</v>
      </c>
      <c r="Q17" s="139">
        <f t="shared" si="6"/>
        <v>12</v>
      </c>
      <c r="R17" s="139">
        <f t="shared" si="6"/>
        <v>-2</v>
      </c>
      <c r="S17" s="139">
        <f t="shared" si="6"/>
        <v>14</v>
      </c>
      <c r="T17" s="139">
        <f t="shared" si="6"/>
        <v>2</v>
      </c>
      <c r="U17" s="139">
        <f t="shared" si="6"/>
        <v>4</v>
      </c>
      <c r="V17" s="139">
        <f t="shared" si="6"/>
        <v>8</v>
      </c>
      <c r="W17" s="139">
        <f t="shared" si="6"/>
        <v>10</v>
      </c>
      <c r="X17" s="139">
        <f t="shared" si="6"/>
        <v>6</v>
      </c>
      <c r="Y17" s="139"/>
      <c r="Z17" s="139"/>
      <c r="AA17" s="139"/>
      <c r="AB17" s="139">
        <f t="shared" ref="AB17:AJ17" si="7">IFERROR($N16-AB$5,"")</f>
        <v>-1</v>
      </c>
      <c r="AC17" s="139">
        <f t="shared" si="7"/>
        <v>11</v>
      </c>
      <c r="AD17" s="139">
        <f t="shared" si="7"/>
        <v>-3</v>
      </c>
      <c r="AE17" s="139">
        <f t="shared" si="7"/>
        <v>13</v>
      </c>
      <c r="AF17" s="139">
        <f t="shared" si="7"/>
        <v>1</v>
      </c>
      <c r="AG17" s="139">
        <f t="shared" si="7"/>
        <v>3</v>
      </c>
      <c r="AH17" s="139">
        <f t="shared" si="7"/>
        <v>7</v>
      </c>
      <c r="AI17" s="139">
        <f t="shared" si="7"/>
        <v>9</v>
      </c>
      <c r="AJ17" s="139">
        <f t="shared" si="7"/>
        <v>5</v>
      </c>
      <c r="AK17" s="140"/>
      <c r="AL17" s="139"/>
      <c r="AM17" s="50"/>
      <c r="AN17" s="50"/>
    </row>
    <row r="18" spans="2:40">
      <c r="D18" s="97"/>
      <c r="E18" s="98"/>
      <c r="F18" s="98"/>
      <c r="G18" s="98"/>
      <c r="H18" s="98"/>
      <c r="I18" s="98"/>
      <c r="J18" s="98"/>
      <c r="K18" s="98"/>
      <c r="L18" s="142" t="s">
        <v>36</v>
      </c>
      <c r="M18" s="142"/>
      <c r="N18" s="146" t="s">
        <v>37</v>
      </c>
      <c r="O18" s="50"/>
      <c r="P18" s="139">
        <f t="shared" ref="P18:X18" si="8">IF(P17="","",IF(P17&lt;0,0,IF(P17&lt;18,1,IF(P17&lt;36,2,3))))</f>
        <v>1</v>
      </c>
      <c r="Q18" s="139">
        <f t="shared" si="8"/>
        <v>1</v>
      </c>
      <c r="R18" s="139">
        <f t="shared" si="8"/>
        <v>0</v>
      </c>
      <c r="S18" s="139">
        <f t="shared" si="8"/>
        <v>1</v>
      </c>
      <c r="T18" s="139">
        <f t="shared" si="8"/>
        <v>1</v>
      </c>
      <c r="U18" s="139">
        <f t="shared" si="8"/>
        <v>1</v>
      </c>
      <c r="V18" s="139">
        <f t="shared" si="8"/>
        <v>1</v>
      </c>
      <c r="W18" s="139">
        <f t="shared" si="8"/>
        <v>1</v>
      </c>
      <c r="X18" s="139">
        <f t="shared" si="8"/>
        <v>1</v>
      </c>
      <c r="Y18" s="139"/>
      <c r="Z18" s="139"/>
      <c r="AA18" s="139"/>
      <c r="AB18" s="139">
        <f t="shared" ref="AB18:AJ18" si="9">IF(AB17="","",IF(AB17&lt;0,0,IF(AB17&lt;18,1,IF(AB17&lt;36,2,3))))</f>
        <v>0</v>
      </c>
      <c r="AC18" s="139">
        <f t="shared" si="9"/>
        <v>1</v>
      </c>
      <c r="AD18" s="139">
        <f t="shared" si="9"/>
        <v>0</v>
      </c>
      <c r="AE18" s="139">
        <f t="shared" si="9"/>
        <v>1</v>
      </c>
      <c r="AF18" s="139">
        <f t="shared" si="9"/>
        <v>1</v>
      </c>
      <c r="AG18" s="139">
        <f t="shared" si="9"/>
        <v>1</v>
      </c>
      <c r="AH18" s="139">
        <f t="shared" si="9"/>
        <v>1</v>
      </c>
      <c r="AI18" s="139">
        <f t="shared" si="9"/>
        <v>1</v>
      </c>
      <c r="AJ18" s="139">
        <f t="shared" si="9"/>
        <v>1</v>
      </c>
      <c r="AK18" s="140"/>
      <c r="AL18" s="139"/>
      <c r="AM18" s="50"/>
      <c r="AN18" s="136" t="s">
        <v>33</v>
      </c>
    </row>
    <row r="19" spans="2:40" ht="15">
      <c r="D19" s="97"/>
      <c r="E19" s="98"/>
      <c r="F19" s="98"/>
      <c r="G19" s="98"/>
      <c r="H19" s="98"/>
      <c r="I19" s="98"/>
      <c r="J19" s="98"/>
      <c r="K19" s="98"/>
      <c r="L19" s="132"/>
      <c r="M19" s="143" t="s">
        <v>31</v>
      </c>
      <c r="N19" s="94" t="s">
        <v>38</v>
      </c>
      <c r="O19" s="50"/>
      <c r="P19" s="141">
        <f>IFERROR(IF((P$4-P16+2+P18)&lt;0,0,IF(P16="","",(P$4-P16+2+P18))),"")</f>
        <v>3</v>
      </c>
      <c r="Q19" s="141">
        <f t="shared" ref="Q19:X19" si="10">IFERROR(IF((Q$4-Q16+2+Q18)&lt;0,0,IF(Q16="","",(Q$4-Q16+2+Q18))),"")</f>
        <v>2</v>
      </c>
      <c r="R19" s="141">
        <f t="shared" si="10"/>
        <v>2</v>
      </c>
      <c r="S19" s="141">
        <f t="shared" si="10"/>
        <v>0</v>
      </c>
      <c r="T19" s="141">
        <f t="shared" si="10"/>
        <v>2</v>
      </c>
      <c r="U19" s="141">
        <f t="shared" si="10"/>
        <v>2</v>
      </c>
      <c r="V19" s="141">
        <f t="shared" si="10"/>
        <v>3</v>
      </c>
      <c r="W19" s="141">
        <f t="shared" si="10"/>
        <v>1</v>
      </c>
      <c r="X19" s="141">
        <f t="shared" si="10"/>
        <v>1</v>
      </c>
      <c r="Y19" s="139"/>
      <c r="Z19" s="20">
        <f>SUM(P19:X19)</f>
        <v>16</v>
      </c>
      <c r="AA19" s="139"/>
      <c r="AB19" s="141">
        <f t="shared" ref="AB19:AJ19" si="11">IFERROR(IF((AB$4-AB16+2+AB18)&lt;0,0,IF(AB16="","",(AB$4-AB16+2+AB18))),"")</f>
        <v>1</v>
      </c>
      <c r="AC19" s="141">
        <f t="shared" si="11"/>
        <v>2</v>
      </c>
      <c r="AD19" s="141">
        <f t="shared" si="11"/>
        <v>2</v>
      </c>
      <c r="AE19" s="141">
        <f t="shared" si="11"/>
        <v>3</v>
      </c>
      <c r="AF19" s="141">
        <f t="shared" si="11"/>
        <v>3</v>
      </c>
      <c r="AG19" s="141">
        <f t="shared" si="11"/>
        <v>1</v>
      </c>
      <c r="AH19" s="141">
        <f t="shared" si="11"/>
        <v>3</v>
      </c>
      <c r="AI19" s="141">
        <f t="shared" si="11"/>
        <v>3</v>
      </c>
      <c r="AJ19" s="141">
        <f t="shared" si="11"/>
        <v>2</v>
      </c>
      <c r="AK19" s="140"/>
      <c r="AL19" s="20">
        <f>SUM(AB19:AJ19)</f>
        <v>20</v>
      </c>
      <c r="AM19" s="50"/>
      <c r="AN19" s="137">
        <f>SUM(Z19,AL19)</f>
        <v>36</v>
      </c>
    </row>
    <row r="20" spans="2:40" ht="15" thickBot="1"/>
    <row r="21" spans="2:40" ht="15.75" customHeight="1">
      <c r="B21" s="148" t="s">
        <v>44</v>
      </c>
      <c r="D21" s="88"/>
      <c r="E21" s="89"/>
      <c r="F21" s="90" t="s">
        <v>28</v>
      </c>
      <c r="G21" s="90" t="s">
        <v>13</v>
      </c>
      <c r="H21" s="90" t="s">
        <v>20</v>
      </c>
      <c r="I21" s="90" t="s">
        <v>11</v>
      </c>
      <c r="J21" s="90" t="s">
        <v>12</v>
      </c>
      <c r="K21" s="91" t="s">
        <v>6</v>
      </c>
      <c r="L21" s="91" t="s">
        <v>15</v>
      </c>
      <c r="M21" s="91" t="s">
        <v>32</v>
      </c>
      <c r="N21" s="91" t="s">
        <v>35</v>
      </c>
      <c r="O21" s="129"/>
      <c r="P21" s="130">
        <v>1</v>
      </c>
      <c r="Q21" s="130">
        <v>2</v>
      </c>
      <c r="R21" s="130">
        <v>3</v>
      </c>
      <c r="S21" s="130">
        <v>4</v>
      </c>
      <c r="T21" s="130">
        <v>5</v>
      </c>
      <c r="U21" s="130">
        <v>6</v>
      </c>
      <c r="V21" s="130">
        <v>7</v>
      </c>
      <c r="W21" s="130">
        <v>8</v>
      </c>
      <c r="X21" s="130">
        <v>9</v>
      </c>
      <c r="Y21" s="129"/>
      <c r="Z21" s="130" t="s">
        <v>0</v>
      </c>
      <c r="AA21" s="129"/>
      <c r="AB21" s="130">
        <v>10</v>
      </c>
      <c r="AC21" s="130">
        <v>11</v>
      </c>
      <c r="AD21" s="130">
        <v>12</v>
      </c>
      <c r="AE21" s="130">
        <v>13</v>
      </c>
      <c r="AF21" s="130">
        <v>14</v>
      </c>
      <c r="AG21" s="130">
        <v>15</v>
      </c>
      <c r="AH21" s="130">
        <v>16</v>
      </c>
      <c r="AI21" s="130">
        <v>17</v>
      </c>
      <c r="AJ21" s="130">
        <v>18</v>
      </c>
      <c r="AK21" s="36"/>
      <c r="AL21" s="130" t="s">
        <v>1</v>
      </c>
      <c r="AM21" s="134"/>
      <c r="AN21" s="131" t="s">
        <v>34</v>
      </c>
    </row>
    <row r="22" spans="2:40" ht="15">
      <c r="B22" s="1" t="s">
        <v>62</v>
      </c>
      <c r="D22" s="92"/>
      <c r="E22" s="93"/>
      <c r="F22" s="127"/>
      <c r="G22" s="94" t="s">
        <v>21</v>
      </c>
      <c r="H22" s="94" t="s">
        <v>25</v>
      </c>
      <c r="I22" s="94">
        <v>72</v>
      </c>
      <c r="J22" s="94">
        <v>140</v>
      </c>
      <c r="K22" s="127">
        <v>12</v>
      </c>
      <c r="L22" s="95">
        <f>IF(K22="","X",(IFERROR(ROUND((K22*J22/113)+I22-$AN$4,0),"X")))</f>
        <v>33</v>
      </c>
      <c r="M22" s="128">
        <v>1</v>
      </c>
      <c r="N22" s="96">
        <v>10</v>
      </c>
      <c r="O22" s="27"/>
      <c r="P22" s="138">
        <v>4</v>
      </c>
      <c r="Q22" s="138">
        <v>3</v>
      </c>
      <c r="R22" s="138">
        <v>3</v>
      </c>
      <c r="S22" s="138">
        <v>4</v>
      </c>
      <c r="T22" s="138">
        <v>5</v>
      </c>
      <c r="U22" s="138">
        <v>4</v>
      </c>
      <c r="V22" s="138">
        <v>3</v>
      </c>
      <c r="W22" s="138">
        <v>4</v>
      </c>
      <c r="X22" s="138">
        <v>4</v>
      </c>
      <c r="Y22" s="21"/>
      <c r="Z22" s="20">
        <f>SUM(P22:X22)</f>
        <v>34</v>
      </c>
      <c r="AA22" s="21"/>
      <c r="AB22" s="127">
        <v>5</v>
      </c>
      <c r="AC22" s="127">
        <v>4</v>
      </c>
      <c r="AD22" s="127">
        <v>3</v>
      </c>
      <c r="AE22" s="127">
        <v>3</v>
      </c>
      <c r="AF22" s="127">
        <v>4</v>
      </c>
      <c r="AG22" s="127">
        <v>5</v>
      </c>
      <c r="AH22" s="127">
        <v>5</v>
      </c>
      <c r="AI22" s="127">
        <v>4</v>
      </c>
      <c r="AJ22" s="127">
        <v>4</v>
      </c>
      <c r="AK22" s="17"/>
      <c r="AL22" s="20">
        <f>SUM(AB22:AJ22)</f>
        <v>37</v>
      </c>
      <c r="AM22" s="46"/>
      <c r="AN22" s="133">
        <f>AL22+Z22</f>
        <v>71</v>
      </c>
    </row>
    <row r="23" spans="2:40" ht="14.25" hidden="1" customHeight="1">
      <c r="D23" s="97"/>
      <c r="E23" s="98"/>
      <c r="F23" s="98"/>
      <c r="G23" s="98"/>
      <c r="H23" s="98"/>
      <c r="I23" s="98"/>
      <c r="J23" s="98"/>
      <c r="K23" s="98"/>
      <c r="L23" s="154" t="s">
        <v>16</v>
      </c>
      <c r="M23" s="154"/>
      <c r="N23" s="154"/>
      <c r="O23" s="50"/>
      <c r="P23" s="139">
        <f t="shared" ref="P23:X23" si="12">IFERROR($N22-P$5,"")</f>
        <v>-5</v>
      </c>
      <c r="Q23" s="139">
        <f t="shared" si="12"/>
        <v>7</v>
      </c>
      <c r="R23" s="139">
        <f t="shared" si="12"/>
        <v>-7</v>
      </c>
      <c r="S23" s="139">
        <f t="shared" si="12"/>
        <v>9</v>
      </c>
      <c r="T23" s="139">
        <f t="shared" si="12"/>
        <v>-3</v>
      </c>
      <c r="U23" s="139">
        <f t="shared" si="12"/>
        <v>-1</v>
      </c>
      <c r="V23" s="139">
        <f t="shared" si="12"/>
        <v>3</v>
      </c>
      <c r="W23" s="139">
        <f t="shared" si="12"/>
        <v>5</v>
      </c>
      <c r="X23" s="139">
        <f t="shared" si="12"/>
        <v>1</v>
      </c>
      <c r="Y23" s="139"/>
      <c r="Z23" s="139"/>
      <c r="AA23" s="139"/>
      <c r="AB23" s="139">
        <f t="shared" ref="AB23:AJ23" si="13">IFERROR($N22-AB$5,"")</f>
        <v>-6</v>
      </c>
      <c r="AC23" s="139">
        <f t="shared" si="13"/>
        <v>6</v>
      </c>
      <c r="AD23" s="139">
        <f t="shared" si="13"/>
        <v>-8</v>
      </c>
      <c r="AE23" s="139">
        <f t="shared" si="13"/>
        <v>8</v>
      </c>
      <c r="AF23" s="139">
        <f t="shared" si="13"/>
        <v>-4</v>
      </c>
      <c r="AG23" s="139">
        <f t="shared" si="13"/>
        <v>-2</v>
      </c>
      <c r="AH23" s="139">
        <f t="shared" si="13"/>
        <v>2</v>
      </c>
      <c r="AI23" s="139">
        <f t="shared" si="13"/>
        <v>4</v>
      </c>
      <c r="AJ23" s="139">
        <f t="shared" si="13"/>
        <v>0</v>
      </c>
      <c r="AK23" s="140"/>
      <c r="AL23" s="139"/>
      <c r="AM23" s="50"/>
      <c r="AN23" s="50"/>
    </row>
    <row r="24" spans="2:40">
      <c r="D24" s="97"/>
      <c r="E24" s="98"/>
      <c r="F24" s="98"/>
      <c r="G24" s="98"/>
      <c r="H24" s="98"/>
      <c r="I24" s="98"/>
      <c r="J24" s="98"/>
      <c r="K24" s="98"/>
      <c r="L24" s="142" t="s">
        <v>36</v>
      </c>
      <c r="M24" s="142"/>
      <c r="N24" s="146" t="s">
        <v>37</v>
      </c>
      <c r="O24" s="50"/>
      <c r="P24" s="139">
        <f t="shared" ref="P24:X24" si="14">IF(P23="","",IF(P23&lt;0,0,IF(P23&lt;18,1,IF(P23&lt;36,2,3))))</f>
        <v>0</v>
      </c>
      <c r="Q24" s="139">
        <f t="shared" si="14"/>
        <v>1</v>
      </c>
      <c r="R24" s="139">
        <f t="shared" si="14"/>
        <v>0</v>
      </c>
      <c r="S24" s="139">
        <f t="shared" si="14"/>
        <v>1</v>
      </c>
      <c r="T24" s="139">
        <f t="shared" si="14"/>
        <v>0</v>
      </c>
      <c r="U24" s="139">
        <f t="shared" si="14"/>
        <v>0</v>
      </c>
      <c r="V24" s="139">
        <f t="shared" si="14"/>
        <v>1</v>
      </c>
      <c r="W24" s="139">
        <f t="shared" si="14"/>
        <v>1</v>
      </c>
      <c r="X24" s="139">
        <f t="shared" si="14"/>
        <v>1</v>
      </c>
      <c r="Y24" s="139"/>
      <c r="Z24" s="139"/>
      <c r="AA24" s="139"/>
      <c r="AB24" s="139">
        <f t="shared" ref="AB24:AJ24" si="15">IF(AB23="","",IF(AB23&lt;0,0,IF(AB23&lt;18,1,IF(AB23&lt;36,2,3))))</f>
        <v>0</v>
      </c>
      <c r="AC24" s="139">
        <f t="shared" si="15"/>
        <v>1</v>
      </c>
      <c r="AD24" s="139">
        <f t="shared" si="15"/>
        <v>0</v>
      </c>
      <c r="AE24" s="139">
        <f t="shared" si="15"/>
        <v>1</v>
      </c>
      <c r="AF24" s="139">
        <f t="shared" si="15"/>
        <v>0</v>
      </c>
      <c r="AG24" s="139">
        <f t="shared" si="15"/>
        <v>0</v>
      </c>
      <c r="AH24" s="139">
        <f t="shared" si="15"/>
        <v>1</v>
      </c>
      <c r="AI24" s="139">
        <f t="shared" si="15"/>
        <v>1</v>
      </c>
      <c r="AJ24" s="139">
        <f t="shared" si="15"/>
        <v>1</v>
      </c>
      <c r="AK24" s="140"/>
      <c r="AL24" s="139"/>
      <c r="AM24" s="50"/>
      <c r="AN24" s="136" t="s">
        <v>33</v>
      </c>
    </row>
    <row r="25" spans="2:40" ht="15">
      <c r="D25" s="97"/>
      <c r="E25" s="98"/>
      <c r="F25" s="98"/>
      <c r="G25" s="98"/>
      <c r="H25" s="98"/>
      <c r="I25" s="98"/>
      <c r="J25" s="98"/>
      <c r="K25" s="98"/>
      <c r="L25" s="132"/>
      <c r="M25" s="143" t="s">
        <v>31</v>
      </c>
      <c r="N25" s="94" t="s">
        <v>38</v>
      </c>
      <c r="O25" s="50"/>
      <c r="P25" s="141">
        <f>IFERROR(IF((P$4-P22+2+P24)&lt;0,0,IF(P22="","",(P$4-P22+2+P24))),"")</f>
        <v>1</v>
      </c>
      <c r="Q25" s="141">
        <f t="shared" ref="Q25:X25" si="16">IFERROR(IF((Q$4-Q22+2+Q24)&lt;0,0,IF(Q22="","",(Q$4-Q22+2+Q24))),"")</f>
        <v>3</v>
      </c>
      <c r="R25" s="141">
        <f t="shared" si="16"/>
        <v>2</v>
      </c>
      <c r="S25" s="141">
        <f t="shared" si="16"/>
        <v>2</v>
      </c>
      <c r="T25" s="141">
        <f t="shared" si="16"/>
        <v>0</v>
      </c>
      <c r="U25" s="141">
        <f t="shared" si="16"/>
        <v>1</v>
      </c>
      <c r="V25" s="141">
        <f t="shared" si="16"/>
        <v>3</v>
      </c>
      <c r="W25" s="141">
        <f t="shared" si="16"/>
        <v>2</v>
      </c>
      <c r="X25" s="141">
        <f t="shared" si="16"/>
        <v>2</v>
      </c>
      <c r="Y25" s="139"/>
      <c r="Z25" s="20">
        <f>SUM(P25:X25)</f>
        <v>16</v>
      </c>
      <c r="AA25" s="139"/>
      <c r="AB25" s="141">
        <f t="shared" ref="AB25:AJ25" si="17">IFERROR(IF((AB$4-AB22+2+AB24)&lt;0,0,IF(AB22="","",(AB$4-AB22+2+AB24))),"")</f>
        <v>0</v>
      </c>
      <c r="AC25" s="141">
        <f t="shared" si="17"/>
        <v>2</v>
      </c>
      <c r="AD25" s="141">
        <f t="shared" si="17"/>
        <v>2</v>
      </c>
      <c r="AE25" s="141">
        <f t="shared" si="17"/>
        <v>3</v>
      </c>
      <c r="AF25" s="141">
        <f t="shared" si="17"/>
        <v>1</v>
      </c>
      <c r="AG25" s="141">
        <f t="shared" si="17"/>
        <v>0</v>
      </c>
      <c r="AH25" s="141">
        <f t="shared" si="17"/>
        <v>1</v>
      </c>
      <c r="AI25" s="141">
        <f t="shared" si="17"/>
        <v>2</v>
      </c>
      <c r="AJ25" s="141">
        <f t="shared" si="17"/>
        <v>2</v>
      </c>
      <c r="AK25" s="140"/>
      <c r="AL25" s="20">
        <f>SUM(AB25:AJ25)</f>
        <v>13</v>
      </c>
      <c r="AM25" s="50"/>
      <c r="AN25" s="137">
        <f>SUM(Z25,AL25)</f>
        <v>29</v>
      </c>
    </row>
    <row r="26" spans="2:40" ht="15" thickBot="1"/>
    <row r="27" spans="2:40" ht="19.5" customHeight="1">
      <c r="B27" s="148" t="s">
        <v>44</v>
      </c>
      <c r="D27" s="88"/>
      <c r="E27" s="89"/>
      <c r="F27" s="90" t="s">
        <v>28</v>
      </c>
      <c r="G27" s="90" t="s">
        <v>13</v>
      </c>
      <c r="H27" s="90" t="s">
        <v>20</v>
      </c>
      <c r="I27" s="90" t="s">
        <v>11</v>
      </c>
      <c r="J27" s="90" t="s">
        <v>12</v>
      </c>
      <c r="K27" s="91" t="s">
        <v>6</v>
      </c>
      <c r="L27" s="91" t="s">
        <v>15</v>
      </c>
      <c r="M27" s="91" t="s">
        <v>32</v>
      </c>
      <c r="N27" s="91" t="s">
        <v>35</v>
      </c>
      <c r="O27" s="129"/>
      <c r="P27" s="130">
        <v>1</v>
      </c>
      <c r="Q27" s="130">
        <v>2</v>
      </c>
      <c r="R27" s="130">
        <v>3</v>
      </c>
      <c r="S27" s="130">
        <v>4</v>
      </c>
      <c r="T27" s="130">
        <v>5</v>
      </c>
      <c r="U27" s="130">
        <v>6</v>
      </c>
      <c r="V27" s="130">
        <v>7</v>
      </c>
      <c r="W27" s="130">
        <v>8</v>
      </c>
      <c r="X27" s="130">
        <v>9</v>
      </c>
      <c r="Y27" s="129"/>
      <c r="Z27" s="130" t="s">
        <v>0</v>
      </c>
      <c r="AA27" s="129"/>
      <c r="AB27" s="130">
        <v>10</v>
      </c>
      <c r="AC27" s="130">
        <v>11</v>
      </c>
      <c r="AD27" s="130">
        <v>12</v>
      </c>
      <c r="AE27" s="130">
        <v>13</v>
      </c>
      <c r="AF27" s="130">
        <v>14</v>
      </c>
      <c r="AG27" s="130">
        <v>15</v>
      </c>
      <c r="AH27" s="130">
        <v>16</v>
      </c>
      <c r="AI27" s="130">
        <v>17</v>
      </c>
      <c r="AJ27" s="130">
        <v>18</v>
      </c>
      <c r="AK27" s="36"/>
      <c r="AL27" s="130" t="s">
        <v>1</v>
      </c>
      <c r="AM27" s="134"/>
      <c r="AN27" s="131" t="s">
        <v>34</v>
      </c>
    </row>
    <row r="28" spans="2:40" ht="15">
      <c r="B28" s="1" t="s">
        <v>63</v>
      </c>
      <c r="D28" s="92"/>
      <c r="E28" s="93"/>
      <c r="F28" s="127"/>
      <c r="G28" s="94" t="s">
        <v>21</v>
      </c>
      <c r="H28" s="94" t="s">
        <v>25</v>
      </c>
      <c r="I28" s="94">
        <v>72</v>
      </c>
      <c r="J28" s="94">
        <v>140</v>
      </c>
      <c r="K28" s="127">
        <v>12</v>
      </c>
      <c r="L28" s="95">
        <f>IF(K28="","X",(IFERROR(ROUND((K28*J28/113)+I28-$AN$4,0),"X")))</f>
        <v>33</v>
      </c>
      <c r="M28" s="128">
        <v>1</v>
      </c>
      <c r="N28" s="96">
        <v>19</v>
      </c>
      <c r="O28" s="27"/>
      <c r="P28" s="138">
        <v>5</v>
      </c>
      <c r="Q28" s="138">
        <v>4</v>
      </c>
      <c r="R28" s="138">
        <v>6</v>
      </c>
      <c r="S28" s="138">
        <v>5</v>
      </c>
      <c r="T28" s="138">
        <v>3</v>
      </c>
      <c r="U28" s="138">
        <v>3</v>
      </c>
      <c r="V28" s="138">
        <v>4</v>
      </c>
      <c r="W28" s="138">
        <v>5</v>
      </c>
      <c r="X28" s="138">
        <v>4</v>
      </c>
      <c r="Y28" s="21"/>
      <c r="Z28" s="20">
        <f>SUM(P28:X28)</f>
        <v>39</v>
      </c>
      <c r="AA28" s="21"/>
      <c r="AB28" s="127">
        <v>3</v>
      </c>
      <c r="AC28" s="127">
        <v>4</v>
      </c>
      <c r="AD28" s="127">
        <v>4</v>
      </c>
      <c r="AE28" s="127">
        <v>4</v>
      </c>
      <c r="AF28" s="127">
        <v>3</v>
      </c>
      <c r="AG28" s="127">
        <v>4</v>
      </c>
      <c r="AH28" s="127">
        <v>4</v>
      </c>
      <c r="AI28" s="127">
        <v>3</v>
      </c>
      <c r="AJ28" s="127">
        <v>5</v>
      </c>
      <c r="AK28" s="17"/>
      <c r="AL28" s="20">
        <f>SUM(AB28:AJ28)</f>
        <v>34</v>
      </c>
      <c r="AM28" s="46"/>
      <c r="AN28" s="133">
        <f>AL28+Z28</f>
        <v>73</v>
      </c>
    </row>
    <row r="29" spans="2:40" hidden="1">
      <c r="D29" s="97"/>
      <c r="E29" s="98"/>
      <c r="F29" s="98"/>
      <c r="G29" s="98"/>
      <c r="H29" s="98"/>
      <c r="I29" s="98"/>
      <c r="J29" s="98"/>
      <c r="K29" s="98"/>
      <c r="L29" s="154" t="s">
        <v>16</v>
      </c>
      <c r="M29" s="154"/>
      <c r="N29" s="147"/>
      <c r="O29" s="50"/>
      <c r="P29" s="139">
        <f t="shared" ref="P29:X29" si="18">IFERROR($N28-P$5,"")</f>
        <v>4</v>
      </c>
      <c r="Q29" s="139">
        <f t="shared" si="18"/>
        <v>16</v>
      </c>
      <c r="R29" s="139">
        <f t="shared" si="18"/>
        <v>2</v>
      </c>
      <c r="S29" s="139">
        <f t="shared" si="18"/>
        <v>18</v>
      </c>
      <c r="T29" s="139">
        <f t="shared" si="18"/>
        <v>6</v>
      </c>
      <c r="U29" s="139">
        <f t="shared" si="18"/>
        <v>8</v>
      </c>
      <c r="V29" s="139">
        <f t="shared" si="18"/>
        <v>12</v>
      </c>
      <c r="W29" s="139">
        <f t="shared" si="18"/>
        <v>14</v>
      </c>
      <c r="X29" s="139">
        <f t="shared" si="18"/>
        <v>10</v>
      </c>
      <c r="Y29" s="139"/>
      <c r="Z29" s="139"/>
      <c r="AA29" s="139"/>
      <c r="AB29" s="139">
        <f t="shared" ref="AB29:AJ29" si="19">IFERROR($N28-AB$5,"")</f>
        <v>3</v>
      </c>
      <c r="AC29" s="139">
        <f t="shared" si="19"/>
        <v>15</v>
      </c>
      <c r="AD29" s="139">
        <f t="shared" si="19"/>
        <v>1</v>
      </c>
      <c r="AE29" s="139">
        <f t="shared" si="19"/>
        <v>17</v>
      </c>
      <c r="AF29" s="139">
        <f t="shared" si="19"/>
        <v>5</v>
      </c>
      <c r="AG29" s="139">
        <f t="shared" si="19"/>
        <v>7</v>
      </c>
      <c r="AH29" s="139">
        <f t="shared" si="19"/>
        <v>11</v>
      </c>
      <c r="AI29" s="139">
        <f t="shared" si="19"/>
        <v>13</v>
      </c>
      <c r="AJ29" s="139">
        <f t="shared" si="19"/>
        <v>9</v>
      </c>
      <c r="AK29" s="140"/>
      <c r="AL29" s="139"/>
      <c r="AM29" s="50"/>
      <c r="AN29" s="50"/>
    </row>
    <row r="30" spans="2:40">
      <c r="D30" s="97"/>
      <c r="E30" s="98"/>
      <c r="F30" s="98"/>
      <c r="G30" s="98"/>
      <c r="H30" s="98"/>
      <c r="I30" s="98"/>
      <c r="J30" s="98"/>
      <c r="K30" s="98"/>
      <c r="L30" s="142" t="s">
        <v>36</v>
      </c>
      <c r="M30" s="142"/>
      <c r="N30" s="146" t="s">
        <v>37</v>
      </c>
      <c r="O30" s="50"/>
      <c r="P30" s="139">
        <f t="shared" ref="P30:X30" si="20">IF(P29="","",IF(P29&lt;0,0,IF(P29&lt;18,1,IF(P29&lt;36,2,3))))</f>
        <v>1</v>
      </c>
      <c r="Q30" s="139">
        <f t="shared" si="20"/>
        <v>1</v>
      </c>
      <c r="R30" s="139">
        <f t="shared" si="20"/>
        <v>1</v>
      </c>
      <c r="S30" s="139">
        <f t="shared" si="20"/>
        <v>2</v>
      </c>
      <c r="T30" s="139">
        <f t="shared" si="20"/>
        <v>1</v>
      </c>
      <c r="U30" s="139">
        <f t="shared" si="20"/>
        <v>1</v>
      </c>
      <c r="V30" s="139">
        <f t="shared" si="20"/>
        <v>1</v>
      </c>
      <c r="W30" s="139">
        <f t="shared" si="20"/>
        <v>1</v>
      </c>
      <c r="X30" s="139">
        <f t="shared" si="20"/>
        <v>1</v>
      </c>
      <c r="Y30" s="139"/>
      <c r="Z30" s="139"/>
      <c r="AA30" s="139"/>
      <c r="AB30" s="139">
        <f t="shared" ref="AB30:AJ30" si="21">IF(AB29="","",IF(AB29&lt;0,0,IF(AB29&lt;18,1,IF(AB29&lt;36,2,3))))</f>
        <v>1</v>
      </c>
      <c r="AC30" s="139">
        <f t="shared" si="21"/>
        <v>1</v>
      </c>
      <c r="AD30" s="139">
        <f t="shared" si="21"/>
        <v>1</v>
      </c>
      <c r="AE30" s="139">
        <f t="shared" si="21"/>
        <v>1</v>
      </c>
      <c r="AF30" s="139">
        <f t="shared" si="21"/>
        <v>1</v>
      </c>
      <c r="AG30" s="139">
        <f t="shared" si="21"/>
        <v>1</v>
      </c>
      <c r="AH30" s="139">
        <f t="shared" si="21"/>
        <v>1</v>
      </c>
      <c r="AI30" s="139">
        <f t="shared" si="21"/>
        <v>1</v>
      </c>
      <c r="AJ30" s="139">
        <f t="shared" si="21"/>
        <v>1</v>
      </c>
      <c r="AK30" s="140"/>
      <c r="AL30" s="139"/>
      <c r="AM30" s="50"/>
      <c r="AN30" s="136" t="s">
        <v>33</v>
      </c>
    </row>
    <row r="31" spans="2:40" ht="15">
      <c r="D31" s="97"/>
      <c r="E31" s="98"/>
      <c r="F31" s="98"/>
      <c r="G31" s="98"/>
      <c r="H31" s="98"/>
      <c r="I31" s="98"/>
      <c r="J31" s="98"/>
      <c r="K31" s="98"/>
      <c r="L31" s="132"/>
      <c r="M31" s="143" t="s">
        <v>31</v>
      </c>
      <c r="N31" s="94" t="s">
        <v>38</v>
      </c>
      <c r="O31" s="50"/>
      <c r="P31" s="141">
        <f>IFERROR(IF((P$4-P28+2+P30)&lt;0,0,IF(P28="","",(P$4-P28+2+P30))),"")</f>
        <v>1</v>
      </c>
      <c r="Q31" s="141">
        <f t="shared" ref="Q31:X31" si="22">IFERROR(IF((Q$4-Q28+2+Q30)&lt;0,0,IF(Q28="","",(Q$4-Q28+2+Q30))),"")</f>
        <v>2</v>
      </c>
      <c r="R31" s="141">
        <f t="shared" si="22"/>
        <v>0</v>
      </c>
      <c r="S31" s="141">
        <f t="shared" si="22"/>
        <v>2</v>
      </c>
      <c r="T31" s="141">
        <f t="shared" si="22"/>
        <v>3</v>
      </c>
      <c r="U31" s="141">
        <f t="shared" si="22"/>
        <v>3</v>
      </c>
      <c r="V31" s="141">
        <f t="shared" si="22"/>
        <v>2</v>
      </c>
      <c r="W31" s="141">
        <f t="shared" si="22"/>
        <v>1</v>
      </c>
      <c r="X31" s="141">
        <f t="shared" si="22"/>
        <v>2</v>
      </c>
      <c r="Y31" s="139"/>
      <c r="Z31" s="20">
        <f>SUM(P31:X31)</f>
        <v>16</v>
      </c>
      <c r="AA31" s="139"/>
      <c r="AB31" s="141">
        <f t="shared" ref="AB31:AJ31" si="23">IFERROR(IF((AB$4-AB28+2+AB30)&lt;0,0,IF(AB28="","",(AB$4-AB28+2+AB30))),"")</f>
        <v>3</v>
      </c>
      <c r="AC31" s="141">
        <f t="shared" si="23"/>
        <v>2</v>
      </c>
      <c r="AD31" s="141">
        <f t="shared" si="23"/>
        <v>2</v>
      </c>
      <c r="AE31" s="141">
        <f t="shared" si="23"/>
        <v>2</v>
      </c>
      <c r="AF31" s="141">
        <f t="shared" si="23"/>
        <v>3</v>
      </c>
      <c r="AG31" s="141">
        <f t="shared" si="23"/>
        <v>2</v>
      </c>
      <c r="AH31" s="141">
        <f t="shared" si="23"/>
        <v>2</v>
      </c>
      <c r="AI31" s="141">
        <f t="shared" si="23"/>
        <v>3</v>
      </c>
      <c r="AJ31" s="141">
        <f t="shared" si="23"/>
        <v>1</v>
      </c>
      <c r="AK31" s="140"/>
      <c r="AL31" s="20">
        <f>SUM(AB31:AJ31)</f>
        <v>20</v>
      </c>
      <c r="AM31" s="50"/>
      <c r="AN31" s="137">
        <f>SUM(Z31,AL31)</f>
        <v>36</v>
      </c>
    </row>
    <row r="32" spans="2:40" ht="15" thickBot="1"/>
    <row r="33" spans="2:40" ht="15.75" customHeight="1">
      <c r="B33" s="148" t="s">
        <v>44</v>
      </c>
      <c r="D33" s="88"/>
      <c r="E33" s="89"/>
      <c r="F33" s="90" t="s">
        <v>28</v>
      </c>
      <c r="G33" s="90" t="s">
        <v>13</v>
      </c>
      <c r="H33" s="90" t="s">
        <v>20</v>
      </c>
      <c r="I33" s="90" t="s">
        <v>11</v>
      </c>
      <c r="J33" s="90" t="s">
        <v>12</v>
      </c>
      <c r="K33" s="91" t="s">
        <v>6</v>
      </c>
      <c r="L33" s="91" t="s">
        <v>15</v>
      </c>
      <c r="M33" s="91" t="s">
        <v>32</v>
      </c>
      <c r="N33" s="91" t="s">
        <v>35</v>
      </c>
      <c r="O33" s="129"/>
      <c r="P33" s="130">
        <v>1</v>
      </c>
      <c r="Q33" s="130">
        <v>2</v>
      </c>
      <c r="R33" s="130">
        <v>3</v>
      </c>
      <c r="S33" s="130">
        <v>4</v>
      </c>
      <c r="T33" s="130">
        <v>5</v>
      </c>
      <c r="U33" s="130">
        <v>6</v>
      </c>
      <c r="V33" s="130">
        <v>7</v>
      </c>
      <c r="W33" s="130">
        <v>8</v>
      </c>
      <c r="X33" s="130">
        <v>9</v>
      </c>
      <c r="Y33" s="129"/>
      <c r="Z33" s="130" t="s">
        <v>0</v>
      </c>
      <c r="AA33" s="129"/>
      <c r="AB33" s="130">
        <v>10</v>
      </c>
      <c r="AC33" s="130">
        <v>11</v>
      </c>
      <c r="AD33" s="130">
        <v>12</v>
      </c>
      <c r="AE33" s="130">
        <v>13</v>
      </c>
      <c r="AF33" s="130">
        <v>14</v>
      </c>
      <c r="AG33" s="130">
        <v>15</v>
      </c>
      <c r="AH33" s="130">
        <v>16</v>
      </c>
      <c r="AI33" s="130">
        <v>17</v>
      </c>
      <c r="AJ33" s="130">
        <v>18</v>
      </c>
      <c r="AK33" s="36"/>
      <c r="AL33" s="130" t="s">
        <v>1</v>
      </c>
      <c r="AM33" s="134"/>
      <c r="AN33" s="131" t="s">
        <v>34</v>
      </c>
    </row>
    <row r="34" spans="2:40" ht="15">
      <c r="B34" s="1" t="s">
        <v>64</v>
      </c>
      <c r="D34" s="92"/>
      <c r="E34" s="93"/>
      <c r="F34" s="127"/>
      <c r="G34" s="94" t="s">
        <v>21</v>
      </c>
      <c r="H34" s="94" t="s">
        <v>25</v>
      </c>
      <c r="I34" s="94">
        <v>72</v>
      </c>
      <c r="J34" s="94">
        <v>140</v>
      </c>
      <c r="K34" s="127">
        <v>12</v>
      </c>
      <c r="L34" s="95">
        <f>IF(K34="","X",(IFERROR(ROUND((K34*J34/113)+I34-$AN$4,0),"X")))</f>
        <v>33</v>
      </c>
      <c r="M34" s="128">
        <v>1</v>
      </c>
      <c r="N34" s="96">
        <v>8</v>
      </c>
      <c r="O34" s="27"/>
      <c r="P34" s="138">
        <v>4</v>
      </c>
      <c r="Q34" s="138">
        <v>3</v>
      </c>
      <c r="R34" s="138">
        <v>4</v>
      </c>
      <c r="S34" s="138">
        <v>5</v>
      </c>
      <c r="T34" s="138">
        <v>4</v>
      </c>
      <c r="U34" s="138">
        <v>3</v>
      </c>
      <c r="V34" s="138">
        <v>4</v>
      </c>
      <c r="W34" s="138">
        <v>3</v>
      </c>
      <c r="X34" s="138">
        <v>4</v>
      </c>
      <c r="Y34" s="21"/>
      <c r="Z34" s="20">
        <f>SUM(P34:X34)</f>
        <v>34</v>
      </c>
      <c r="AA34" s="21"/>
      <c r="AB34" s="127">
        <v>3</v>
      </c>
      <c r="AC34" s="127">
        <v>6</v>
      </c>
      <c r="AD34" s="127">
        <v>4</v>
      </c>
      <c r="AE34" s="127">
        <v>5</v>
      </c>
      <c r="AF34" s="127">
        <v>4</v>
      </c>
      <c r="AG34" s="127">
        <v>4</v>
      </c>
      <c r="AH34" s="127">
        <v>5</v>
      </c>
      <c r="AI34" s="127">
        <v>4</v>
      </c>
      <c r="AJ34" s="127">
        <v>5</v>
      </c>
      <c r="AK34" s="17"/>
      <c r="AL34" s="20">
        <f>SUM(AB34:AJ34)</f>
        <v>40</v>
      </c>
      <c r="AM34" s="46"/>
      <c r="AN34" s="133">
        <f>AL34+Z34</f>
        <v>74</v>
      </c>
    </row>
    <row r="35" spans="2:40" ht="14.25" hidden="1" customHeight="1">
      <c r="D35" s="97"/>
      <c r="E35" s="98"/>
      <c r="F35" s="98"/>
      <c r="G35" s="98"/>
      <c r="H35" s="98"/>
      <c r="I35" s="98"/>
      <c r="J35" s="98"/>
      <c r="K35" s="98"/>
      <c r="L35" s="154" t="s">
        <v>16</v>
      </c>
      <c r="M35" s="154"/>
      <c r="N35" s="154"/>
      <c r="O35" s="50"/>
      <c r="P35" s="139">
        <f t="shared" ref="P35:X35" si="24">IFERROR($N34-P$5,"")</f>
        <v>-7</v>
      </c>
      <c r="Q35" s="139">
        <f t="shared" si="24"/>
        <v>5</v>
      </c>
      <c r="R35" s="139">
        <f t="shared" si="24"/>
        <v>-9</v>
      </c>
      <c r="S35" s="139">
        <f t="shared" si="24"/>
        <v>7</v>
      </c>
      <c r="T35" s="139">
        <f t="shared" si="24"/>
        <v>-5</v>
      </c>
      <c r="U35" s="139">
        <f t="shared" si="24"/>
        <v>-3</v>
      </c>
      <c r="V35" s="139">
        <f t="shared" si="24"/>
        <v>1</v>
      </c>
      <c r="W35" s="139">
        <f t="shared" si="24"/>
        <v>3</v>
      </c>
      <c r="X35" s="139">
        <f t="shared" si="24"/>
        <v>-1</v>
      </c>
      <c r="Y35" s="139"/>
      <c r="Z35" s="139"/>
      <c r="AA35" s="139"/>
      <c r="AB35" s="139">
        <f t="shared" ref="AB35:AJ35" si="25">IFERROR($N34-AB$5,"")</f>
        <v>-8</v>
      </c>
      <c r="AC35" s="139">
        <f t="shared" si="25"/>
        <v>4</v>
      </c>
      <c r="AD35" s="139">
        <f t="shared" si="25"/>
        <v>-10</v>
      </c>
      <c r="AE35" s="139">
        <f t="shared" si="25"/>
        <v>6</v>
      </c>
      <c r="AF35" s="139">
        <f t="shared" si="25"/>
        <v>-6</v>
      </c>
      <c r="AG35" s="139">
        <f t="shared" si="25"/>
        <v>-4</v>
      </c>
      <c r="AH35" s="139">
        <f t="shared" si="25"/>
        <v>0</v>
      </c>
      <c r="AI35" s="139">
        <f t="shared" si="25"/>
        <v>2</v>
      </c>
      <c r="AJ35" s="139">
        <f t="shared" si="25"/>
        <v>-2</v>
      </c>
      <c r="AK35" s="140"/>
      <c r="AL35" s="139"/>
      <c r="AM35" s="50"/>
      <c r="AN35" s="50"/>
    </row>
    <row r="36" spans="2:40">
      <c r="D36" s="97"/>
      <c r="E36" s="98"/>
      <c r="F36" s="98"/>
      <c r="G36" s="98"/>
      <c r="H36" s="98"/>
      <c r="I36" s="98"/>
      <c r="J36" s="98"/>
      <c r="K36" s="98"/>
      <c r="L36" s="142" t="s">
        <v>36</v>
      </c>
      <c r="M36" s="142"/>
      <c r="N36" s="146" t="s">
        <v>37</v>
      </c>
      <c r="O36" s="50"/>
      <c r="P36" s="139">
        <f t="shared" ref="P36:X36" si="26">IF(P35="","",IF(P35&lt;0,0,IF(P35&lt;18,1,IF(P35&lt;36,2,3))))</f>
        <v>0</v>
      </c>
      <c r="Q36" s="139">
        <f t="shared" si="26"/>
        <v>1</v>
      </c>
      <c r="R36" s="139">
        <f t="shared" si="26"/>
        <v>0</v>
      </c>
      <c r="S36" s="139">
        <f t="shared" si="26"/>
        <v>1</v>
      </c>
      <c r="T36" s="139">
        <f t="shared" si="26"/>
        <v>0</v>
      </c>
      <c r="U36" s="139">
        <f t="shared" si="26"/>
        <v>0</v>
      </c>
      <c r="V36" s="139">
        <f t="shared" si="26"/>
        <v>1</v>
      </c>
      <c r="W36" s="139">
        <f t="shared" si="26"/>
        <v>1</v>
      </c>
      <c r="X36" s="139">
        <f t="shared" si="26"/>
        <v>0</v>
      </c>
      <c r="Y36" s="139"/>
      <c r="Z36" s="139"/>
      <c r="AA36" s="139"/>
      <c r="AB36" s="139">
        <f t="shared" ref="AB36:AJ36" si="27">IF(AB35="","",IF(AB35&lt;0,0,IF(AB35&lt;18,1,IF(AB35&lt;36,2,3))))</f>
        <v>0</v>
      </c>
      <c r="AC36" s="139">
        <f t="shared" si="27"/>
        <v>1</v>
      </c>
      <c r="AD36" s="139">
        <f t="shared" si="27"/>
        <v>0</v>
      </c>
      <c r="AE36" s="139">
        <f t="shared" si="27"/>
        <v>1</v>
      </c>
      <c r="AF36" s="139">
        <f t="shared" si="27"/>
        <v>0</v>
      </c>
      <c r="AG36" s="139">
        <f t="shared" si="27"/>
        <v>0</v>
      </c>
      <c r="AH36" s="139">
        <f t="shared" si="27"/>
        <v>1</v>
      </c>
      <c r="AI36" s="139">
        <f t="shared" si="27"/>
        <v>1</v>
      </c>
      <c r="AJ36" s="139">
        <f t="shared" si="27"/>
        <v>0</v>
      </c>
      <c r="AK36" s="140"/>
      <c r="AL36" s="139"/>
      <c r="AM36" s="50"/>
      <c r="AN36" s="136" t="s">
        <v>33</v>
      </c>
    </row>
    <row r="37" spans="2:40" ht="15">
      <c r="D37" s="97"/>
      <c r="E37" s="98"/>
      <c r="F37" s="98"/>
      <c r="G37" s="98"/>
      <c r="H37" s="98"/>
      <c r="I37" s="98"/>
      <c r="J37" s="98"/>
      <c r="K37" s="98"/>
      <c r="L37" s="132"/>
      <c r="M37" s="143" t="s">
        <v>31</v>
      </c>
      <c r="N37" s="94" t="s">
        <v>38</v>
      </c>
      <c r="O37" s="50"/>
      <c r="P37" s="141">
        <f>IFERROR(IF((P$4-P34+2+P36)&lt;0,0,IF(P34="","",(P$4-P34+2+P36))),"")</f>
        <v>1</v>
      </c>
      <c r="Q37" s="141">
        <f t="shared" ref="Q37:X37" si="28">IFERROR(IF((Q$4-Q34+2+Q36)&lt;0,0,IF(Q34="","",(Q$4-Q34+2+Q36))),"")</f>
        <v>3</v>
      </c>
      <c r="R37" s="141">
        <f t="shared" si="28"/>
        <v>1</v>
      </c>
      <c r="S37" s="141">
        <f t="shared" si="28"/>
        <v>1</v>
      </c>
      <c r="T37" s="141">
        <f t="shared" si="28"/>
        <v>1</v>
      </c>
      <c r="U37" s="141">
        <f t="shared" si="28"/>
        <v>2</v>
      </c>
      <c r="V37" s="141">
        <f t="shared" si="28"/>
        <v>2</v>
      </c>
      <c r="W37" s="141">
        <f t="shared" si="28"/>
        <v>3</v>
      </c>
      <c r="X37" s="141">
        <f t="shared" si="28"/>
        <v>1</v>
      </c>
      <c r="Y37" s="139"/>
      <c r="Z37" s="20">
        <f>SUM(P37:X37)</f>
        <v>15</v>
      </c>
      <c r="AA37" s="139"/>
      <c r="AB37" s="141">
        <f t="shared" ref="AB37:AJ37" si="29">IFERROR(IF((AB$4-AB34+2+AB36)&lt;0,0,IF(AB34="","",(AB$4-AB34+2+AB36))),"")</f>
        <v>2</v>
      </c>
      <c r="AC37" s="141">
        <f t="shared" si="29"/>
        <v>0</v>
      </c>
      <c r="AD37" s="141">
        <f t="shared" si="29"/>
        <v>1</v>
      </c>
      <c r="AE37" s="141">
        <f t="shared" si="29"/>
        <v>1</v>
      </c>
      <c r="AF37" s="141">
        <f t="shared" si="29"/>
        <v>1</v>
      </c>
      <c r="AG37" s="141">
        <f t="shared" si="29"/>
        <v>1</v>
      </c>
      <c r="AH37" s="141">
        <f t="shared" si="29"/>
        <v>1</v>
      </c>
      <c r="AI37" s="141">
        <f t="shared" si="29"/>
        <v>2</v>
      </c>
      <c r="AJ37" s="141">
        <f t="shared" si="29"/>
        <v>0</v>
      </c>
      <c r="AK37" s="140"/>
      <c r="AL37" s="20">
        <f>SUM(AB37:AJ37)</f>
        <v>9</v>
      </c>
      <c r="AM37" s="50"/>
      <c r="AN37" s="137">
        <f>SUM(Z37,AL37)</f>
        <v>24</v>
      </c>
    </row>
    <row r="38" spans="2:40" ht="15" thickBot="1"/>
    <row r="39" spans="2:40" ht="19.5" customHeight="1">
      <c r="B39" s="148" t="s">
        <v>44</v>
      </c>
      <c r="D39" s="88"/>
      <c r="E39" s="89"/>
      <c r="F39" s="90" t="s">
        <v>28</v>
      </c>
      <c r="G39" s="90" t="s">
        <v>13</v>
      </c>
      <c r="H39" s="90" t="s">
        <v>20</v>
      </c>
      <c r="I39" s="90" t="s">
        <v>11</v>
      </c>
      <c r="J39" s="90" t="s">
        <v>12</v>
      </c>
      <c r="K39" s="91" t="s">
        <v>6</v>
      </c>
      <c r="L39" s="91" t="s">
        <v>15</v>
      </c>
      <c r="M39" s="91" t="s">
        <v>32</v>
      </c>
      <c r="N39" s="91" t="s">
        <v>35</v>
      </c>
      <c r="O39" s="129"/>
      <c r="P39" s="130">
        <v>1</v>
      </c>
      <c r="Q39" s="130">
        <v>2</v>
      </c>
      <c r="R39" s="130">
        <v>3</v>
      </c>
      <c r="S39" s="130">
        <v>4</v>
      </c>
      <c r="T39" s="130">
        <v>5</v>
      </c>
      <c r="U39" s="130">
        <v>6</v>
      </c>
      <c r="V39" s="130">
        <v>7</v>
      </c>
      <c r="W39" s="130">
        <v>8</v>
      </c>
      <c r="X39" s="130">
        <v>9</v>
      </c>
      <c r="Y39" s="129"/>
      <c r="Z39" s="130" t="s">
        <v>0</v>
      </c>
      <c r="AA39" s="129"/>
      <c r="AB39" s="130">
        <v>10</v>
      </c>
      <c r="AC39" s="130">
        <v>11</v>
      </c>
      <c r="AD39" s="130">
        <v>12</v>
      </c>
      <c r="AE39" s="130">
        <v>13</v>
      </c>
      <c r="AF39" s="130">
        <v>14</v>
      </c>
      <c r="AG39" s="130">
        <v>15</v>
      </c>
      <c r="AH39" s="130">
        <v>16</v>
      </c>
      <c r="AI39" s="130">
        <v>17</v>
      </c>
      <c r="AJ39" s="130">
        <v>18</v>
      </c>
      <c r="AK39" s="36"/>
      <c r="AL39" s="130" t="s">
        <v>1</v>
      </c>
      <c r="AM39" s="134"/>
      <c r="AN39" s="131" t="s">
        <v>34</v>
      </c>
    </row>
    <row r="40" spans="2:40" ht="15">
      <c r="B40" s="1" t="s">
        <v>40</v>
      </c>
      <c r="D40" s="92"/>
      <c r="E40" s="93"/>
      <c r="F40" s="127"/>
      <c r="G40" s="94" t="s">
        <v>21</v>
      </c>
      <c r="H40" s="94" t="s">
        <v>25</v>
      </c>
      <c r="I40" s="94">
        <v>72</v>
      </c>
      <c r="J40" s="94">
        <v>140</v>
      </c>
      <c r="K40" s="127">
        <v>12</v>
      </c>
      <c r="L40" s="95">
        <f>IF(K40="","X",(IFERROR(ROUND((K40*J40/113)+I40-$AN$4,0),"X")))</f>
        <v>33</v>
      </c>
      <c r="M40" s="128">
        <v>1</v>
      </c>
      <c r="N40" s="96">
        <v>36</v>
      </c>
      <c r="O40" s="27"/>
      <c r="P40" s="138">
        <v>4</v>
      </c>
      <c r="Q40" s="138">
        <v>5</v>
      </c>
      <c r="R40" s="138">
        <v>3</v>
      </c>
      <c r="S40" s="138">
        <v>4</v>
      </c>
      <c r="T40" s="138">
        <v>4</v>
      </c>
      <c r="U40" s="138">
        <v>4</v>
      </c>
      <c r="V40" s="138">
        <v>6</v>
      </c>
      <c r="W40" s="138">
        <v>4</v>
      </c>
      <c r="X40" s="138">
        <v>3</v>
      </c>
      <c r="Y40" s="21"/>
      <c r="Z40" s="20">
        <f>SUM(P40:X40)</f>
        <v>37</v>
      </c>
      <c r="AA40" s="21"/>
      <c r="AB40" s="127">
        <v>4</v>
      </c>
      <c r="AC40" s="127">
        <v>4</v>
      </c>
      <c r="AD40" s="127">
        <v>4</v>
      </c>
      <c r="AE40" s="127">
        <v>5</v>
      </c>
      <c r="AF40" s="127">
        <v>4</v>
      </c>
      <c r="AG40" s="127">
        <v>2</v>
      </c>
      <c r="AH40" s="127">
        <v>6</v>
      </c>
      <c r="AI40" s="127">
        <v>2</v>
      </c>
      <c r="AJ40" s="127">
        <v>6</v>
      </c>
      <c r="AK40" s="17"/>
      <c r="AL40" s="20">
        <f>SUM(AB40:AJ40)</f>
        <v>37</v>
      </c>
      <c r="AM40" s="46"/>
      <c r="AN40" s="133">
        <f>AL40+Z40</f>
        <v>74</v>
      </c>
    </row>
    <row r="41" spans="2:40" hidden="1">
      <c r="D41" s="97"/>
      <c r="E41" s="98"/>
      <c r="F41" s="98"/>
      <c r="G41" s="98"/>
      <c r="H41" s="98"/>
      <c r="I41" s="98"/>
      <c r="J41" s="98"/>
      <c r="K41" s="98"/>
      <c r="L41" s="154" t="s">
        <v>16</v>
      </c>
      <c r="M41" s="154"/>
      <c r="N41" s="147"/>
      <c r="O41" s="50"/>
      <c r="P41" s="139">
        <f t="shared" ref="P41:X41" si="30">IFERROR($N40-P$5,"")</f>
        <v>21</v>
      </c>
      <c r="Q41" s="139">
        <f t="shared" si="30"/>
        <v>33</v>
      </c>
      <c r="R41" s="139">
        <f t="shared" si="30"/>
        <v>19</v>
      </c>
      <c r="S41" s="139">
        <f t="shared" si="30"/>
        <v>35</v>
      </c>
      <c r="T41" s="139">
        <f t="shared" si="30"/>
        <v>23</v>
      </c>
      <c r="U41" s="139">
        <f t="shared" si="30"/>
        <v>25</v>
      </c>
      <c r="V41" s="139">
        <f t="shared" si="30"/>
        <v>29</v>
      </c>
      <c r="W41" s="139">
        <f t="shared" si="30"/>
        <v>31</v>
      </c>
      <c r="X41" s="139">
        <f t="shared" si="30"/>
        <v>27</v>
      </c>
      <c r="Y41" s="139"/>
      <c r="Z41" s="139"/>
      <c r="AA41" s="139"/>
      <c r="AB41" s="139">
        <f t="shared" ref="AB41:AJ41" si="31">IFERROR($N40-AB$5,"")</f>
        <v>20</v>
      </c>
      <c r="AC41" s="139">
        <f t="shared" si="31"/>
        <v>32</v>
      </c>
      <c r="AD41" s="139">
        <f t="shared" si="31"/>
        <v>18</v>
      </c>
      <c r="AE41" s="139">
        <f t="shared" si="31"/>
        <v>34</v>
      </c>
      <c r="AF41" s="139">
        <f t="shared" si="31"/>
        <v>22</v>
      </c>
      <c r="AG41" s="139">
        <f t="shared" si="31"/>
        <v>24</v>
      </c>
      <c r="AH41" s="139">
        <f t="shared" si="31"/>
        <v>28</v>
      </c>
      <c r="AI41" s="139">
        <f t="shared" si="31"/>
        <v>30</v>
      </c>
      <c r="AJ41" s="139">
        <f t="shared" si="31"/>
        <v>26</v>
      </c>
      <c r="AK41" s="140"/>
      <c r="AL41" s="139"/>
      <c r="AM41" s="50"/>
      <c r="AN41" s="50"/>
    </row>
    <row r="42" spans="2:40">
      <c r="D42" s="97"/>
      <c r="E42" s="98"/>
      <c r="F42" s="98"/>
      <c r="G42" s="98"/>
      <c r="H42" s="98"/>
      <c r="I42" s="98"/>
      <c r="J42" s="98"/>
      <c r="K42" s="98"/>
      <c r="L42" s="142" t="s">
        <v>36</v>
      </c>
      <c r="M42" s="142"/>
      <c r="N42" s="146" t="s">
        <v>37</v>
      </c>
      <c r="O42" s="50"/>
      <c r="P42" s="139">
        <f t="shared" ref="P42:X42" si="32">IF(P41="","",IF(P41&lt;0,0,IF(P41&lt;18,1,IF(P41&lt;36,2,3))))</f>
        <v>2</v>
      </c>
      <c r="Q42" s="139">
        <f t="shared" si="32"/>
        <v>2</v>
      </c>
      <c r="R42" s="139">
        <f t="shared" si="32"/>
        <v>2</v>
      </c>
      <c r="S42" s="139">
        <f t="shared" si="32"/>
        <v>2</v>
      </c>
      <c r="T42" s="139">
        <f t="shared" si="32"/>
        <v>2</v>
      </c>
      <c r="U42" s="139">
        <f t="shared" si="32"/>
        <v>2</v>
      </c>
      <c r="V42" s="139">
        <f t="shared" si="32"/>
        <v>2</v>
      </c>
      <c r="W42" s="139">
        <f t="shared" si="32"/>
        <v>2</v>
      </c>
      <c r="X42" s="139">
        <f t="shared" si="32"/>
        <v>2</v>
      </c>
      <c r="Y42" s="139"/>
      <c r="Z42" s="139"/>
      <c r="AA42" s="139"/>
      <c r="AB42" s="139">
        <f t="shared" ref="AB42:AJ42" si="33">IF(AB41="","",IF(AB41&lt;0,0,IF(AB41&lt;18,1,IF(AB41&lt;36,2,3))))</f>
        <v>2</v>
      </c>
      <c r="AC42" s="139">
        <f t="shared" si="33"/>
        <v>2</v>
      </c>
      <c r="AD42" s="139">
        <f t="shared" si="33"/>
        <v>2</v>
      </c>
      <c r="AE42" s="139">
        <f t="shared" si="33"/>
        <v>2</v>
      </c>
      <c r="AF42" s="139">
        <f t="shared" si="33"/>
        <v>2</v>
      </c>
      <c r="AG42" s="139">
        <f t="shared" si="33"/>
        <v>2</v>
      </c>
      <c r="AH42" s="139">
        <f t="shared" si="33"/>
        <v>2</v>
      </c>
      <c r="AI42" s="139">
        <f t="shared" si="33"/>
        <v>2</v>
      </c>
      <c r="AJ42" s="139">
        <f t="shared" si="33"/>
        <v>2</v>
      </c>
      <c r="AK42" s="140"/>
      <c r="AL42" s="139"/>
      <c r="AM42" s="50"/>
      <c r="AN42" s="136" t="s">
        <v>33</v>
      </c>
    </row>
    <row r="43" spans="2:40" ht="15">
      <c r="D43" s="97"/>
      <c r="E43" s="98"/>
      <c r="F43" s="98"/>
      <c r="G43" s="98"/>
      <c r="H43" s="98"/>
      <c r="I43" s="98"/>
      <c r="J43" s="98"/>
      <c r="K43" s="98"/>
      <c r="L43" s="132"/>
      <c r="M43" s="143" t="s">
        <v>31</v>
      </c>
      <c r="N43" s="94" t="s">
        <v>38</v>
      </c>
      <c r="O43" s="50"/>
      <c r="P43" s="141">
        <f>IFERROR(IF((P$4-P40+2+P42)&lt;0,0,IF(P40="","",(P$4-P40+2+P42))),"")</f>
        <v>3</v>
      </c>
      <c r="Q43" s="141">
        <f t="shared" ref="Q43:X43" si="34">IFERROR(IF((Q$4-Q40+2+Q42)&lt;0,0,IF(Q40="","",(Q$4-Q40+2+Q42))),"")</f>
        <v>2</v>
      </c>
      <c r="R43" s="141">
        <f t="shared" si="34"/>
        <v>4</v>
      </c>
      <c r="S43" s="141">
        <f t="shared" si="34"/>
        <v>3</v>
      </c>
      <c r="T43" s="141">
        <f t="shared" si="34"/>
        <v>3</v>
      </c>
      <c r="U43" s="141">
        <f t="shared" si="34"/>
        <v>3</v>
      </c>
      <c r="V43" s="141">
        <f t="shared" si="34"/>
        <v>1</v>
      </c>
      <c r="W43" s="141">
        <f t="shared" si="34"/>
        <v>3</v>
      </c>
      <c r="X43" s="141">
        <f t="shared" si="34"/>
        <v>4</v>
      </c>
      <c r="Y43" s="139"/>
      <c r="Z43" s="20">
        <f>SUM(P43:X43)</f>
        <v>26</v>
      </c>
      <c r="AA43" s="139"/>
      <c r="AB43" s="141">
        <f t="shared" ref="AB43:AJ43" si="35">IFERROR(IF((AB$4-AB40+2+AB42)&lt;0,0,IF(AB40="","",(AB$4-AB40+2+AB42))),"")</f>
        <v>3</v>
      </c>
      <c r="AC43" s="141">
        <f t="shared" si="35"/>
        <v>3</v>
      </c>
      <c r="AD43" s="141">
        <f t="shared" si="35"/>
        <v>3</v>
      </c>
      <c r="AE43" s="141">
        <f t="shared" si="35"/>
        <v>2</v>
      </c>
      <c r="AF43" s="141">
        <f t="shared" si="35"/>
        <v>3</v>
      </c>
      <c r="AG43" s="141">
        <f t="shared" si="35"/>
        <v>5</v>
      </c>
      <c r="AH43" s="141">
        <f t="shared" si="35"/>
        <v>1</v>
      </c>
      <c r="AI43" s="141">
        <f t="shared" si="35"/>
        <v>5</v>
      </c>
      <c r="AJ43" s="141">
        <f t="shared" si="35"/>
        <v>1</v>
      </c>
      <c r="AK43" s="140"/>
      <c r="AL43" s="20">
        <f>SUM(AB43:AJ43)</f>
        <v>26</v>
      </c>
      <c r="AM43" s="50"/>
      <c r="AN43" s="137">
        <f>SUM(Z43,AL43)</f>
        <v>52</v>
      </c>
    </row>
    <row r="44" spans="2:40" ht="15" thickBot="1"/>
    <row r="45" spans="2:40" ht="15.75" customHeight="1">
      <c r="B45" s="148" t="s">
        <v>44</v>
      </c>
      <c r="D45" s="88"/>
      <c r="E45" s="89"/>
      <c r="F45" s="90" t="s">
        <v>28</v>
      </c>
      <c r="G45" s="90" t="s">
        <v>13</v>
      </c>
      <c r="H45" s="90" t="s">
        <v>20</v>
      </c>
      <c r="I45" s="90" t="s">
        <v>11</v>
      </c>
      <c r="J45" s="90" t="s">
        <v>12</v>
      </c>
      <c r="K45" s="91" t="s">
        <v>6</v>
      </c>
      <c r="L45" s="91" t="s">
        <v>15</v>
      </c>
      <c r="M45" s="91" t="s">
        <v>32</v>
      </c>
      <c r="N45" s="91" t="s">
        <v>35</v>
      </c>
      <c r="O45" s="129"/>
      <c r="P45" s="130">
        <v>1</v>
      </c>
      <c r="Q45" s="130">
        <v>2</v>
      </c>
      <c r="R45" s="130">
        <v>3</v>
      </c>
      <c r="S45" s="130">
        <v>4</v>
      </c>
      <c r="T45" s="130">
        <v>5</v>
      </c>
      <c r="U45" s="130">
        <v>6</v>
      </c>
      <c r="V45" s="130">
        <v>7</v>
      </c>
      <c r="W45" s="130">
        <v>8</v>
      </c>
      <c r="X45" s="130">
        <v>9</v>
      </c>
      <c r="Y45" s="129"/>
      <c r="Z45" s="130" t="s">
        <v>0</v>
      </c>
      <c r="AA45" s="129"/>
      <c r="AB45" s="130">
        <v>10</v>
      </c>
      <c r="AC45" s="130">
        <v>11</v>
      </c>
      <c r="AD45" s="130">
        <v>12</v>
      </c>
      <c r="AE45" s="130">
        <v>13</v>
      </c>
      <c r="AF45" s="130">
        <v>14</v>
      </c>
      <c r="AG45" s="130">
        <v>15</v>
      </c>
      <c r="AH45" s="130">
        <v>16</v>
      </c>
      <c r="AI45" s="130">
        <v>17</v>
      </c>
      <c r="AJ45" s="130">
        <v>18</v>
      </c>
      <c r="AK45" s="36"/>
      <c r="AL45" s="130" t="s">
        <v>1</v>
      </c>
      <c r="AM45" s="134"/>
      <c r="AN45" s="131" t="s">
        <v>34</v>
      </c>
    </row>
    <row r="46" spans="2:40" ht="15">
      <c r="B46" s="1" t="s">
        <v>65</v>
      </c>
      <c r="D46" s="92"/>
      <c r="E46" s="93"/>
      <c r="F46" s="127"/>
      <c r="G46" s="94" t="s">
        <v>21</v>
      </c>
      <c r="H46" s="94" t="s">
        <v>25</v>
      </c>
      <c r="I46" s="94">
        <v>72</v>
      </c>
      <c r="J46" s="94">
        <v>140</v>
      </c>
      <c r="K46" s="127">
        <v>12</v>
      </c>
      <c r="L46" s="95">
        <f>IF(K46="","X",(IFERROR(ROUND((K46*J46/113)+I46-$AN$4,0),"X")))</f>
        <v>33</v>
      </c>
      <c r="M46" s="128">
        <v>1</v>
      </c>
      <c r="N46" s="96">
        <v>23</v>
      </c>
      <c r="O46" s="27"/>
      <c r="P46" s="138">
        <v>3</v>
      </c>
      <c r="Q46" s="138">
        <v>6</v>
      </c>
      <c r="R46" s="138">
        <v>3</v>
      </c>
      <c r="S46" s="138">
        <v>4</v>
      </c>
      <c r="T46" s="138">
        <v>4</v>
      </c>
      <c r="U46" s="138">
        <v>4</v>
      </c>
      <c r="V46" s="138">
        <v>7</v>
      </c>
      <c r="W46" s="138">
        <v>4</v>
      </c>
      <c r="X46" s="138">
        <v>5</v>
      </c>
      <c r="Y46" s="21">
        <v>0</v>
      </c>
      <c r="Z46" s="20">
        <f>SUM(P46:Y46)</f>
        <v>40</v>
      </c>
      <c r="AA46" s="21"/>
      <c r="AB46" s="127">
        <v>4</v>
      </c>
      <c r="AC46" s="127">
        <v>4</v>
      </c>
      <c r="AD46" s="127">
        <v>3</v>
      </c>
      <c r="AE46" s="127">
        <v>5</v>
      </c>
      <c r="AF46" s="127">
        <v>4</v>
      </c>
      <c r="AG46" s="127">
        <v>3</v>
      </c>
      <c r="AH46" s="127">
        <v>5</v>
      </c>
      <c r="AI46" s="127">
        <v>3</v>
      </c>
      <c r="AJ46" s="127">
        <v>5</v>
      </c>
      <c r="AK46" s="17"/>
      <c r="AL46" s="20">
        <f>SUM(AB46:AJ46)</f>
        <v>36</v>
      </c>
      <c r="AM46" s="46"/>
      <c r="AN46" s="133">
        <f>AL46+Z46</f>
        <v>76</v>
      </c>
    </row>
    <row r="47" spans="2:40" ht="14.25" hidden="1" customHeight="1">
      <c r="D47" s="97"/>
      <c r="E47" s="98"/>
      <c r="F47" s="98"/>
      <c r="G47" s="98"/>
      <c r="H47" s="98"/>
      <c r="I47" s="98"/>
      <c r="J47" s="98"/>
      <c r="K47" s="98"/>
      <c r="L47" s="154" t="s">
        <v>16</v>
      </c>
      <c r="M47" s="154"/>
      <c r="N47" s="154"/>
      <c r="O47" s="50"/>
      <c r="P47" s="139">
        <f t="shared" ref="P47:X47" si="36">IFERROR($N46-P$5,"")</f>
        <v>8</v>
      </c>
      <c r="Q47" s="139">
        <f t="shared" si="36"/>
        <v>20</v>
      </c>
      <c r="R47" s="139">
        <f t="shared" si="36"/>
        <v>6</v>
      </c>
      <c r="S47" s="139">
        <f t="shared" si="36"/>
        <v>22</v>
      </c>
      <c r="T47" s="139">
        <f t="shared" si="36"/>
        <v>10</v>
      </c>
      <c r="U47" s="139">
        <f t="shared" si="36"/>
        <v>12</v>
      </c>
      <c r="V47" s="139">
        <f t="shared" si="36"/>
        <v>16</v>
      </c>
      <c r="W47" s="139">
        <f t="shared" si="36"/>
        <v>18</v>
      </c>
      <c r="X47" s="139">
        <f t="shared" si="36"/>
        <v>14</v>
      </c>
      <c r="Y47" s="139"/>
      <c r="Z47" s="139"/>
      <c r="AA47" s="139"/>
      <c r="AB47" s="139">
        <f t="shared" ref="AB47:AJ47" si="37">IFERROR($N46-AB$5,"")</f>
        <v>7</v>
      </c>
      <c r="AC47" s="139">
        <f t="shared" si="37"/>
        <v>19</v>
      </c>
      <c r="AD47" s="139">
        <f t="shared" si="37"/>
        <v>5</v>
      </c>
      <c r="AE47" s="139">
        <f t="shared" si="37"/>
        <v>21</v>
      </c>
      <c r="AF47" s="139">
        <f t="shared" si="37"/>
        <v>9</v>
      </c>
      <c r="AG47" s="139">
        <f t="shared" si="37"/>
        <v>11</v>
      </c>
      <c r="AH47" s="139">
        <f t="shared" si="37"/>
        <v>15</v>
      </c>
      <c r="AI47" s="139">
        <f t="shared" si="37"/>
        <v>17</v>
      </c>
      <c r="AJ47" s="139">
        <f t="shared" si="37"/>
        <v>13</v>
      </c>
      <c r="AK47" s="140"/>
      <c r="AL47" s="139"/>
      <c r="AM47" s="50"/>
      <c r="AN47" s="50"/>
    </row>
    <row r="48" spans="2:40">
      <c r="D48" s="97"/>
      <c r="E48" s="98"/>
      <c r="F48" s="98"/>
      <c r="G48" s="98"/>
      <c r="H48" s="98"/>
      <c r="I48" s="98"/>
      <c r="J48" s="98"/>
      <c r="K48" s="98"/>
      <c r="L48" s="142" t="s">
        <v>36</v>
      </c>
      <c r="M48" s="142"/>
      <c r="N48" s="146" t="s">
        <v>37</v>
      </c>
      <c r="O48" s="50"/>
      <c r="P48" s="139">
        <f t="shared" ref="P48:X48" si="38">IF(P47="","",IF(P47&lt;0,0,IF(P47&lt;18,1,IF(P47&lt;36,2,3))))</f>
        <v>1</v>
      </c>
      <c r="Q48" s="139">
        <f t="shared" si="38"/>
        <v>2</v>
      </c>
      <c r="R48" s="139">
        <f t="shared" si="38"/>
        <v>1</v>
      </c>
      <c r="S48" s="139">
        <f t="shared" si="38"/>
        <v>2</v>
      </c>
      <c r="T48" s="139">
        <f t="shared" si="38"/>
        <v>1</v>
      </c>
      <c r="U48" s="139">
        <f t="shared" si="38"/>
        <v>1</v>
      </c>
      <c r="V48" s="139">
        <f t="shared" si="38"/>
        <v>1</v>
      </c>
      <c r="W48" s="139">
        <f t="shared" si="38"/>
        <v>2</v>
      </c>
      <c r="X48" s="139">
        <f t="shared" si="38"/>
        <v>1</v>
      </c>
      <c r="Y48" s="139"/>
      <c r="Z48" s="139"/>
      <c r="AA48" s="139"/>
      <c r="AB48" s="139">
        <f t="shared" ref="AB48:AJ48" si="39">IF(AB47="","",IF(AB47&lt;0,0,IF(AB47&lt;18,1,IF(AB47&lt;36,2,3))))</f>
        <v>1</v>
      </c>
      <c r="AC48" s="139">
        <f t="shared" si="39"/>
        <v>2</v>
      </c>
      <c r="AD48" s="139">
        <f t="shared" si="39"/>
        <v>1</v>
      </c>
      <c r="AE48" s="139">
        <f t="shared" si="39"/>
        <v>2</v>
      </c>
      <c r="AF48" s="139">
        <f t="shared" si="39"/>
        <v>1</v>
      </c>
      <c r="AG48" s="139">
        <f t="shared" si="39"/>
        <v>1</v>
      </c>
      <c r="AH48" s="139">
        <f t="shared" si="39"/>
        <v>1</v>
      </c>
      <c r="AI48" s="139">
        <f t="shared" si="39"/>
        <v>1</v>
      </c>
      <c r="AJ48" s="139">
        <f t="shared" si="39"/>
        <v>1</v>
      </c>
      <c r="AK48" s="140"/>
      <c r="AL48" s="139"/>
      <c r="AM48" s="50"/>
      <c r="AN48" s="136" t="s">
        <v>33</v>
      </c>
    </row>
    <row r="49" spans="2:40" ht="15">
      <c r="D49" s="97"/>
      <c r="E49" s="98"/>
      <c r="F49" s="98"/>
      <c r="G49" s="98"/>
      <c r="H49" s="98"/>
      <c r="I49" s="98"/>
      <c r="J49" s="98"/>
      <c r="K49" s="98"/>
      <c r="L49" s="132"/>
      <c r="M49" s="143" t="s">
        <v>31</v>
      </c>
      <c r="N49" s="94" t="s">
        <v>38</v>
      </c>
      <c r="O49" s="50"/>
      <c r="P49" s="141">
        <f>IFERROR(IF((P$4-P46+2+P48)&lt;0,0,IF(P46="","",(P$4-P46+2+P48))),"")</f>
        <v>3</v>
      </c>
      <c r="Q49" s="141">
        <f t="shared" ref="Q49:X49" si="40">IFERROR(IF((Q$4-Q46+2+Q48)&lt;0,0,IF(Q46="","",(Q$4-Q46+2+Q48))),"")</f>
        <v>1</v>
      </c>
      <c r="R49" s="141">
        <f t="shared" si="40"/>
        <v>3</v>
      </c>
      <c r="S49" s="141">
        <f t="shared" si="40"/>
        <v>3</v>
      </c>
      <c r="T49" s="141">
        <f t="shared" si="40"/>
        <v>2</v>
      </c>
      <c r="U49" s="141">
        <f t="shared" si="40"/>
        <v>2</v>
      </c>
      <c r="V49" s="141">
        <f t="shared" si="40"/>
        <v>0</v>
      </c>
      <c r="W49" s="141">
        <f t="shared" si="40"/>
        <v>3</v>
      </c>
      <c r="X49" s="141">
        <f t="shared" si="40"/>
        <v>1</v>
      </c>
      <c r="Y49" s="139"/>
      <c r="Z49" s="20">
        <f>SUM(P49:X49)</f>
        <v>18</v>
      </c>
      <c r="AA49" s="139"/>
      <c r="AB49" s="141">
        <f t="shared" ref="AB49:AJ49" si="41">IFERROR(IF((AB$4-AB46+2+AB48)&lt;0,0,IF(AB46="","",(AB$4-AB46+2+AB48))),"")</f>
        <v>2</v>
      </c>
      <c r="AC49" s="141">
        <f t="shared" si="41"/>
        <v>3</v>
      </c>
      <c r="AD49" s="141">
        <f t="shared" si="41"/>
        <v>3</v>
      </c>
      <c r="AE49" s="141">
        <f t="shared" si="41"/>
        <v>2</v>
      </c>
      <c r="AF49" s="141">
        <f t="shared" si="41"/>
        <v>2</v>
      </c>
      <c r="AG49" s="141">
        <f t="shared" si="41"/>
        <v>3</v>
      </c>
      <c r="AH49" s="141">
        <f t="shared" si="41"/>
        <v>1</v>
      </c>
      <c r="AI49" s="141">
        <f t="shared" si="41"/>
        <v>3</v>
      </c>
      <c r="AJ49" s="141">
        <f t="shared" si="41"/>
        <v>1</v>
      </c>
      <c r="AK49" s="140"/>
      <c r="AL49" s="20">
        <f>SUM(AB49:AJ49)</f>
        <v>20</v>
      </c>
      <c r="AM49" s="50"/>
      <c r="AN49" s="137">
        <f>SUM(Z49,AL49)</f>
        <v>38</v>
      </c>
    </row>
    <row r="50" spans="2:40" ht="15" thickBot="1"/>
    <row r="51" spans="2:40" ht="19.5" customHeight="1">
      <c r="B51" s="148" t="s">
        <v>44</v>
      </c>
      <c r="D51" s="88"/>
      <c r="E51" s="89"/>
      <c r="F51" s="90" t="s">
        <v>28</v>
      </c>
      <c r="G51" s="90" t="s">
        <v>13</v>
      </c>
      <c r="H51" s="90" t="s">
        <v>20</v>
      </c>
      <c r="I51" s="90" t="s">
        <v>11</v>
      </c>
      <c r="J51" s="90" t="s">
        <v>12</v>
      </c>
      <c r="K51" s="91" t="s">
        <v>6</v>
      </c>
      <c r="L51" s="91" t="s">
        <v>15</v>
      </c>
      <c r="M51" s="91" t="s">
        <v>32</v>
      </c>
      <c r="N51" s="91" t="s">
        <v>35</v>
      </c>
      <c r="O51" s="129"/>
      <c r="P51" s="130">
        <v>1</v>
      </c>
      <c r="Q51" s="130">
        <v>2</v>
      </c>
      <c r="R51" s="130">
        <v>3</v>
      </c>
      <c r="S51" s="130">
        <v>4</v>
      </c>
      <c r="T51" s="130">
        <v>5</v>
      </c>
      <c r="U51" s="130">
        <v>6</v>
      </c>
      <c r="V51" s="130">
        <v>7</v>
      </c>
      <c r="W51" s="130">
        <v>8</v>
      </c>
      <c r="X51" s="130">
        <v>9</v>
      </c>
      <c r="Y51" s="129"/>
      <c r="Z51" s="130" t="s">
        <v>0</v>
      </c>
      <c r="AA51" s="129"/>
      <c r="AB51" s="130">
        <v>10</v>
      </c>
      <c r="AC51" s="130">
        <v>11</v>
      </c>
      <c r="AD51" s="130">
        <v>12</v>
      </c>
      <c r="AE51" s="130">
        <v>13</v>
      </c>
      <c r="AF51" s="130">
        <v>14</v>
      </c>
      <c r="AG51" s="130">
        <v>15</v>
      </c>
      <c r="AH51" s="130">
        <v>16</v>
      </c>
      <c r="AI51" s="130">
        <v>17</v>
      </c>
      <c r="AJ51" s="130">
        <v>18</v>
      </c>
      <c r="AK51" s="36"/>
      <c r="AL51" s="130" t="s">
        <v>1</v>
      </c>
      <c r="AM51" s="134"/>
      <c r="AN51" s="131" t="s">
        <v>34</v>
      </c>
    </row>
    <row r="52" spans="2:40" ht="15">
      <c r="B52" s="1" t="s">
        <v>66</v>
      </c>
      <c r="D52" s="92"/>
      <c r="E52" s="93"/>
      <c r="F52" s="127"/>
      <c r="G52" s="94" t="s">
        <v>21</v>
      </c>
      <c r="H52" s="94" t="s">
        <v>25</v>
      </c>
      <c r="I52" s="94">
        <v>72</v>
      </c>
      <c r="J52" s="94">
        <v>140</v>
      </c>
      <c r="K52" s="127">
        <v>12</v>
      </c>
      <c r="L52" s="95">
        <f>IF(K52="","X",(IFERROR(ROUND((K52*J52/113)+I52-$AN$4,0),"X")))</f>
        <v>33</v>
      </c>
      <c r="M52" s="128">
        <v>1</v>
      </c>
      <c r="N52" s="96">
        <v>15</v>
      </c>
      <c r="O52" s="27"/>
      <c r="P52" s="138">
        <v>4</v>
      </c>
      <c r="Q52" s="138">
        <v>4</v>
      </c>
      <c r="R52" s="138">
        <v>5</v>
      </c>
      <c r="S52" s="138">
        <v>5</v>
      </c>
      <c r="T52" s="138">
        <v>3</v>
      </c>
      <c r="U52" s="138">
        <v>4</v>
      </c>
      <c r="V52" s="138">
        <v>5</v>
      </c>
      <c r="W52" s="138">
        <v>6</v>
      </c>
      <c r="X52" s="138">
        <v>4</v>
      </c>
      <c r="Y52" s="21"/>
      <c r="Z52" s="20">
        <f>SUM(P52:X52)</f>
        <v>40</v>
      </c>
      <c r="AA52" s="21"/>
      <c r="AB52" s="127">
        <v>3</v>
      </c>
      <c r="AC52" s="127">
        <v>4</v>
      </c>
      <c r="AD52" s="127">
        <v>4</v>
      </c>
      <c r="AE52" s="127">
        <v>3</v>
      </c>
      <c r="AF52" s="127">
        <v>4</v>
      </c>
      <c r="AG52" s="127">
        <v>4</v>
      </c>
      <c r="AH52" s="127">
        <v>5</v>
      </c>
      <c r="AI52" s="127">
        <v>4</v>
      </c>
      <c r="AJ52" s="127">
        <v>7</v>
      </c>
      <c r="AK52" s="17"/>
      <c r="AL52" s="20">
        <f>SUM(AB52:AJ52)</f>
        <v>38</v>
      </c>
      <c r="AM52" s="46"/>
      <c r="AN52" s="133">
        <f>AL52+Z52</f>
        <v>78</v>
      </c>
    </row>
    <row r="53" spans="2:40" hidden="1">
      <c r="D53" s="97"/>
      <c r="E53" s="98"/>
      <c r="F53" s="98"/>
      <c r="G53" s="98"/>
      <c r="H53" s="98"/>
      <c r="I53" s="98"/>
      <c r="J53" s="98"/>
      <c r="K53" s="98"/>
      <c r="L53" s="154" t="s">
        <v>16</v>
      </c>
      <c r="M53" s="154"/>
      <c r="N53" s="147"/>
      <c r="O53" s="50"/>
      <c r="P53" s="139">
        <f t="shared" ref="P53:X53" si="42">IFERROR($N52-P$5,"")</f>
        <v>0</v>
      </c>
      <c r="Q53" s="139">
        <f t="shared" si="42"/>
        <v>12</v>
      </c>
      <c r="R53" s="139">
        <f t="shared" si="42"/>
        <v>-2</v>
      </c>
      <c r="S53" s="139">
        <f t="shared" si="42"/>
        <v>14</v>
      </c>
      <c r="T53" s="139">
        <f t="shared" si="42"/>
        <v>2</v>
      </c>
      <c r="U53" s="139">
        <f t="shared" si="42"/>
        <v>4</v>
      </c>
      <c r="V53" s="139">
        <f t="shared" si="42"/>
        <v>8</v>
      </c>
      <c r="W53" s="139">
        <f t="shared" si="42"/>
        <v>10</v>
      </c>
      <c r="X53" s="139">
        <f t="shared" si="42"/>
        <v>6</v>
      </c>
      <c r="Y53" s="139"/>
      <c r="Z53" s="139"/>
      <c r="AA53" s="139"/>
      <c r="AB53" s="139">
        <f t="shared" ref="AB53:AJ53" si="43">IFERROR($N52-AB$5,"")</f>
        <v>-1</v>
      </c>
      <c r="AC53" s="139">
        <f t="shared" si="43"/>
        <v>11</v>
      </c>
      <c r="AD53" s="139">
        <f t="shared" si="43"/>
        <v>-3</v>
      </c>
      <c r="AE53" s="139">
        <f t="shared" si="43"/>
        <v>13</v>
      </c>
      <c r="AF53" s="139">
        <f t="shared" si="43"/>
        <v>1</v>
      </c>
      <c r="AG53" s="139">
        <f t="shared" si="43"/>
        <v>3</v>
      </c>
      <c r="AH53" s="139">
        <f t="shared" si="43"/>
        <v>7</v>
      </c>
      <c r="AI53" s="139">
        <f t="shared" si="43"/>
        <v>9</v>
      </c>
      <c r="AJ53" s="139">
        <f t="shared" si="43"/>
        <v>5</v>
      </c>
      <c r="AK53" s="140"/>
      <c r="AL53" s="139"/>
      <c r="AM53" s="50"/>
      <c r="AN53" s="50"/>
    </row>
    <row r="54" spans="2:40">
      <c r="D54" s="97"/>
      <c r="E54" s="98"/>
      <c r="F54" s="98"/>
      <c r="G54" s="98"/>
      <c r="H54" s="98"/>
      <c r="I54" s="98"/>
      <c r="J54" s="98"/>
      <c r="K54" s="98"/>
      <c r="L54" s="142" t="s">
        <v>36</v>
      </c>
      <c r="M54" s="142"/>
      <c r="N54" s="146" t="s">
        <v>37</v>
      </c>
      <c r="O54" s="50"/>
      <c r="P54" s="139">
        <f t="shared" ref="P54:X54" si="44">IF(P53="","",IF(P53&lt;0,0,IF(P53&lt;18,1,IF(P53&lt;36,2,3))))</f>
        <v>1</v>
      </c>
      <c r="Q54" s="139">
        <f t="shared" si="44"/>
        <v>1</v>
      </c>
      <c r="R54" s="139">
        <f t="shared" si="44"/>
        <v>0</v>
      </c>
      <c r="S54" s="139">
        <f t="shared" si="44"/>
        <v>1</v>
      </c>
      <c r="T54" s="139">
        <f t="shared" si="44"/>
        <v>1</v>
      </c>
      <c r="U54" s="139">
        <f t="shared" si="44"/>
        <v>1</v>
      </c>
      <c r="V54" s="139">
        <f t="shared" si="44"/>
        <v>1</v>
      </c>
      <c r="W54" s="139">
        <f t="shared" si="44"/>
        <v>1</v>
      </c>
      <c r="X54" s="139">
        <f t="shared" si="44"/>
        <v>1</v>
      </c>
      <c r="Y54" s="139"/>
      <c r="Z54" s="139"/>
      <c r="AA54" s="139"/>
      <c r="AB54" s="139">
        <f t="shared" ref="AB54:AJ54" si="45">IF(AB53="","",IF(AB53&lt;0,0,IF(AB53&lt;18,1,IF(AB53&lt;36,2,3))))</f>
        <v>0</v>
      </c>
      <c r="AC54" s="139">
        <f t="shared" si="45"/>
        <v>1</v>
      </c>
      <c r="AD54" s="139">
        <f t="shared" si="45"/>
        <v>0</v>
      </c>
      <c r="AE54" s="139">
        <f t="shared" si="45"/>
        <v>1</v>
      </c>
      <c r="AF54" s="139">
        <f t="shared" si="45"/>
        <v>1</v>
      </c>
      <c r="AG54" s="139">
        <f t="shared" si="45"/>
        <v>1</v>
      </c>
      <c r="AH54" s="139">
        <f t="shared" si="45"/>
        <v>1</v>
      </c>
      <c r="AI54" s="139">
        <f t="shared" si="45"/>
        <v>1</v>
      </c>
      <c r="AJ54" s="139">
        <f t="shared" si="45"/>
        <v>1</v>
      </c>
      <c r="AK54" s="140"/>
      <c r="AL54" s="139"/>
      <c r="AM54" s="50"/>
      <c r="AN54" s="136" t="s">
        <v>33</v>
      </c>
    </row>
    <row r="55" spans="2:40" ht="15">
      <c r="D55" s="97"/>
      <c r="E55" s="98"/>
      <c r="F55" s="98"/>
      <c r="G55" s="98"/>
      <c r="H55" s="98"/>
      <c r="I55" s="98"/>
      <c r="J55" s="98"/>
      <c r="K55" s="98"/>
      <c r="L55" s="132"/>
      <c r="M55" s="143" t="s">
        <v>31</v>
      </c>
      <c r="N55" s="94" t="s">
        <v>38</v>
      </c>
      <c r="O55" s="50"/>
      <c r="P55" s="141">
        <f>IFERROR(IF((P$4-P52+2+P54)&lt;0,0,IF(P52="","",(P$4-P52+2+P54))),"")</f>
        <v>2</v>
      </c>
      <c r="Q55" s="141">
        <f t="shared" ref="Q55:X55" si="46">IFERROR(IF((Q$4-Q52+2+Q54)&lt;0,0,IF(Q52="","",(Q$4-Q52+2+Q54))),"")</f>
        <v>2</v>
      </c>
      <c r="R55" s="141">
        <f t="shared" si="46"/>
        <v>0</v>
      </c>
      <c r="S55" s="141">
        <f t="shared" si="46"/>
        <v>1</v>
      </c>
      <c r="T55" s="141">
        <f t="shared" si="46"/>
        <v>3</v>
      </c>
      <c r="U55" s="141">
        <f t="shared" si="46"/>
        <v>2</v>
      </c>
      <c r="V55" s="141">
        <f t="shared" si="46"/>
        <v>1</v>
      </c>
      <c r="W55" s="141">
        <f t="shared" si="46"/>
        <v>0</v>
      </c>
      <c r="X55" s="141">
        <f t="shared" si="46"/>
        <v>2</v>
      </c>
      <c r="Y55" s="139"/>
      <c r="Z55" s="20">
        <f>SUM(P55:X55)</f>
        <v>13</v>
      </c>
      <c r="AA55" s="139"/>
      <c r="AB55" s="141">
        <f t="shared" ref="AB55:AJ55" si="47">IFERROR(IF((AB$4-AB52+2+AB54)&lt;0,0,IF(AB52="","",(AB$4-AB52+2+AB54))),"")</f>
        <v>2</v>
      </c>
      <c r="AC55" s="141">
        <f t="shared" si="47"/>
        <v>2</v>
      </c>
      <c r="AD55" s="141">
        <f t="shared" si="47"/>
        <v>1</v>
      </c>
      <c r="AE55" s="141">
        <f t="shared" si="47"/>
        <v>3</v>
      </c>
      <c r="AF55" s="141">
        <f t="shared" si="47"/>
        <v>2</v>
      </c>
      <c r="AG55" s="141">
        <f t="shared" si="47"/>
        <v>2</v>
      </c>
      <c r="AH55" s="141">
        <f t="shared" si="47"/>
        <v>1</v>
      </c>
      <c r="AI55" s="141">
        <f t="shared" si="47"/>
        <v>2</v>
      </c>
      <c r="AJ55" s="141">
        <f t="shared" si="47"/>
        <v>0</v>
      </c>
      <c r="AK55" s="140"/>
      <c r="AL55" s="20">
        <f>SUM(AB55:AJ55)</f>
        <v>15</v>
      </c>
      <c r="AM55" s="50"/>
      <c r="AN55" s="137">
        <f>SUM(Z55,AL55)</f>
        <v>28</v>
      </c>
    </row>
    <row r="56" spans="2:40" ht="15" thickBot="1"/>
    <row r="57" spans="2:40" ht="15.75" customHeight="1">
      <c r="B57" s="148" t="s">
        <v>44</v>
      </c>
      <c r="D57" s="88"/>
      <c r="E57" s="89"/>
      <c r="F57" s="90" t="s">
        <v>28</v>
      </c>
      <c r="G57" s="90" t="s">
        <v>13</v>
      </c>
      <c r="H57" s="90" t="s">
        <v>20</v>
      </c>
      <c r="I57" s="90" t="s">
        <v>11</v>
      </c>
      <c r="J57" s="90" t="s">
        <v>12</v>
      </c>
      <c r="K57" s="91" t="s">
        <v>6</v>
      </c>
      <c r="L57" s="91" t="s">
        <v>15</v>
      </c>
      <c r="M57" s="91" t="s">
        <v>32</v>
      </c>
      <c r="N57" s="91" t="s">
        <v>35</v>
      </c>
      <c r="O57" s="129"/>
      <c r="P57" s="130">
        <v>1</v>
      </c>
      <c r="Q57" s="130">
        <v>2</v>
      </c>
      <c r="R57" s="130">
        <v>3</v>
      </c>
      <c r="S57" s="130">
        <v>4</v>
      </c>
      <c r="T57" s="130">
        <v>5</v>
      </c>
      <c r="U57" s="130">
        <v>6</v>
      </c>
      <c r="V57" s="130">
        <v>7</v>
      </c>
      <c r="W57" s="130">
        <v>8</v>
      </c>
      <c r="X57" s="130">
        <v>9</v>
      </c>
      <c r="Y57" s="129"/>
      <c r="Z57" s="130" t="s">
        <v>0</v>
      </c>
      <c r="AA57" s="129"/>
      <c r="AB57" s="130">
        <v>10</v>
      </c>
      <c r="AC57" s="130">
        <v>11</v>
      </c>
      <c r="AD57" s="130">
        <v>12</v>
      </c>
      <c r="AE57" s="130">
        <v>13</v>
      </c>
      <c r="AF57" s="130">
        <v>14</v>
      </c>
      <c r="AG57" s="130">
        <v>15</v>
      </c>
      <c r="AH57" s="130">
        <v>16</v>
      </c>
      <c r="AI57" s="130">
        <v>17</v>
      </c>
      <c r="AJ57" s="130">
        <v>18</v>
      </c>
      <c r="AK57" s="36"/>
      <c r="AL57" s="130" t="s">
        <v>1</v>
      </c>
      <c r="AM57" s="134"/>
      <c r="AN57" s="131" t="s">
        <v>34</v>
      </c>
    </row>
    <row r="58" spans="2:40" ht="15">
      <c r="B58" s="1" t="s">
        <v>67</v>
      </c>
      <c r="D58" s="92"/>
      <c r="E58" s="93"/>
      <c r="F58" s="127"/>
      <c r="G58" s="94" t="s">
        <v>21</v>
      </c>
      <c r="H58" s="94" t="s">
        <v>25</v>
      </c>
      <c r="I58" s="94">
        <v>72</v>
      </c>
      <c r="J58" s="94">
        <v>140</v>
      </c>
      <c r="K58" s="127">
        <v>12</v>
      </c>
      <c r="L58" s="95">
        <f>IF(K58="","X",(IFERROR(ROUND((K58*J58/113)+I58-$AN$4,0),"X")))</f>
        <v>33</v>
      </c>
      <c r="M58" s="128">
        <v>1</v>
      </c>
      <c r="N58" s="96">
        <v>19</v>
      </c>
      <c r="O58" s="27"/>
      <c r="P58" s="138">
        <v>4</v>
      </c>
      <c r="Q58" s="138">
        <v>5</v>
      </c>
      <c r="R58" s="138">
        <v>3</v>
      </c>
      <c r="S58" s="138">
        <v>4</v>
      </c>
      <c r="T58" s="138">
        <v>2</v>
      </c>
      <c r="U58" s="138">
        <v>5</v>
      </c>
      <c r="V58" s="138">
        <v>6</v>
      </c>
      <c r="W58" s="138">
        <v>7</v>
      </c>
      <c r="X58" s="138">
        <v>6</v>
      </c>
      <c r="Y58" s="21"/>
      <c r="Z58" s="20">
        <f>SUM(P58:X58)</f>
        <v>42</v>
      </c>
      <c r="AA58" s="21"/>
      <c r="AB58" s="127">
        <v>5</v>
      </c>
      <c r="AC58" s="127">
        <v>5</v>
      </c>
      <c r="AD58" s="127">
        <v>3</v>
      </c>
      <c r="AE58" s="127">
        <v>5</v>
      </c>
      <c r="AF58" s="127">
        <v>3</v>
      </c>
      <c r="AG58" s="127">
        <v>6</v>
      </c>
      <c r="AH58" s="127">
        <v>4</v>
      </c>
      <c r="AI58" s="127">
        <v>3</v>
      </c>
      <c r="AJ58" s="127">
        <v>5</v>
      </c>
      <c r="AK58" s="17"/>
      <c r="AL58" s="20">
        <f>SUM(AB58:AJ58)</f>
        <v>39</v>
      </c>
      <c r="AM58" s="46"/>
      <c r="AN58" s="133">
        <f>AL58+Z58</f>
        <v>81</v>
      </c>
    </row>
    <row r="59" spans="2:40" ht="14.25" hidden="1" customHeight="1">
      <c r="D59" s="97"/>
      <c r="E59" s="98"/>
      <c r="F59" s="98"/>
      <c r="G59" s="98"/>
      <c r="H59" s="98"/>
      <c r="I59" s="98"/>
      <c r="J59" s="98"/>
      <c r="K59" s="98"/>
      <c r="L59" s="154" t="s">
        <v>16</v>
      </c>
      <c r="M59" s="154"/>
      <c r="N59" s="154"/>
      <c r="O59" s="50"/>
      <c r="P59" s="139">
        <f t="shared" ref="P59:X59" si="48">IFERROR($N58-P$5,"")</f>
        <v>4</v>
      </c>
      <c r="Q59" s="139">
        <f t="shared" si="48"/>
        <v>16</v>
      </c>
      <c r="R59" s="139">
        <f t="shared" si="48"/>
        <v>2</v>
      </c>
      <c r="S59" s="139">
        <f t="shared" si="48"/>
        <v>18</v>
      </c>
      <c r="T59" s="139">
        <f t="shared" si="48"/>
        <v>6</v>
      </c>
      <c r="U59" s="139">
        <f t="shared" si="48"/>
        <v>8</v>
      </c>
      <c r="V59" s="139">
        <f t="shared" si="48"/>
        <v>12</v>
      </c>
      <c r="W59" s="139">
        <f t="shared" si="48"/>
        <v>14</v>
      </c>
      <c r="X59" s="139">
        <f t="shared" si="48"/>
        <v>10</v>
      </c>
      <c r="Y59" s="139"/>
      <c r="Z59" s="139"/>
      <c r="AA59" s="139"/>
      <c r="AB59" s="139">
        <f t="shared" ref="AB59:AJ59" si="49">IFERROR($N58-AB$5,"")</f>
        <v>3</v>
      </c>
      <c r="AC59" s="139">
        <f t="shared" si="49"/>
        <v>15</v>
      </c>
      <c r="AD59" s="139">
        <f t="shared" si="49"/>
        <v>1</v>
      </c>
      <c r="AE59" s="139">
        <f t="shared" si="49"/>
        <v>17</v>
      </c>
      <c r="AF59" s="139">
        <f t="shared" si="49"/>
        <v>5</v>
      </c>
      <c r="AG59" s="139">
        <f t="shared" si="49"/>
        <v>7</v>
      </c>
      <c r="AH59" s="139">
        <f t="shared" si="49"/>
        <v>11</v>
      </c>
      <c r="AI59" s="139">
        <f t="shared" si="49"/>
        <v>13</v>
      </c>
      <c r="AJ59" s="139">
        <f t="shared" si="49"/>
        <v>9</v>
      </c>
      <c r="AK59" s="140"/>
      <c r="AL59" s="139"/>
      <c r="AM59" s="50"/>
      <c r="AN59" s="50"/>
    </row>
    <row r="60" spans="2:40">
      <c r="D60" s="97"/>
      <c r="E60" s="98"/>
      <c r="F60" s="98"/>
      <c r="G60" s="98"/>
      <c r="H60" s="98"/>
      <c r="I60" s="98"/>
      <c r="J60" s="98"/>
      <c r="K60" s="98"/>
      <c r="L60" s="142" t="s">
        <v>36</v>
      </c>
      <c r="M60" s="142"/>
      <c r="N60" s="146" t="s">
        <v>37</v>
      </c>
      <c r="O60" s="50"/>
      <c r="P60" s="139">
        <f t="shared" ref="P60:X60" si="50">IF(P59="","",IF(P59&lt;0,0,IF(P59&lt;18,1,IF(P59&lt;36,2,3))))</f>
        <v>1</v>
      </c>
      <c r="Q60" s="139">
        <f t="shared" si="50"/>
        <v>1</v>
      </c>
      <c r="R60" s="139">
        <f t="shared" si="50"/>
        <v>1</v>
      </c>
      <c r="S60" s="139">
        <f t="shared" si="50"/>
        <v>2</v>
      </c>
      <c r="T60" s="139">
        <f t="shared" si="50"/>
        <v>1</v>
      </c>
      <c r="U60" s="139">
        <f t="shared" si="50"/>
        <v>1</v>
      </c>
      <c r="V60" s="139">
        <f t="shared" si="50"/>
        <v>1</v>
      </c>
      <c r="W60" s="139">
        <f t="shared" si="50"/>
        <v>1</v>
      </c>
      <c r="X60" s="139">
        <f t="shared" si="50"/>
        <v>1</v>
      </c>
      <c r="Y60" s="139"/>
      <c r="Z60" s="139"/>
      <c r="AA60" s="139"/>
      <c r="AB60" s="139">
        <f t="shared" ref="AB60:AJ60" si="51">IF(AB59="","",IF(AB59&lt;0,0,IF(AB59&lt;18,1,IF(AB59&lt;36,2,3))))</f>
        <v>1</v>
      </c>
      <c r="AC60" s="139">
        <f t="shared" si="51"/>
        <v>1</v>
      </c>
      <c r="AD60" s="139">
        <f t="shared" si="51"/>
        <v>1</v>
      </c>
      <c r="AE60" s="139">
        <f t="shared" si="51"/>
        <v>1</v>
      </c>
      <c r="AF60" s="139">
        <f t="shared" si="51"/>
        <v>1</v>
      </c>
      <c r="AG60" s="139">
        <f t="shared" si="51"/>
        <v>1</v>
      </c>
      <c r="AH60" s="139">
        <f t="shared" si="51"/>
        <v>1</v>
      </c>
      <c r="AI60" s="139">
        <f t="shared" si="51"/>
        <v>1</v>
      </c>
      <c r="AJ60" s="139">
        <f t="shared" si="51"/>
        <v>1</v>
      </c>
      <c r="AK60" s="140"/>
      <c r="AL60" s="139"/>
      <c r="AM60" s="50"/>
      <c r="AN60" s="136" t="s">
        <v>33</v>
      </c>
    </row>
    <row r="61" spans="2:40" ht="15">
      <c r="D61" s="97"/>
      <c r="E61" s="98"/>
      <c r="F61" s="98"/>
      <c r="G61" s="98"/>
      <c r="H61" s="98"/>
      <c r="I61" s="98"/>
      <c r="J61" s="98"/>
      <c r="K61" s="98"/>
      <c r="L61" s="132"/>
      <c r="M61" s="143" t="s">
        <v>31</v>
      </c>
      <c r="N61" s="94" t="s">
        <v>38</v>
      </c>
      <c r="O61" s="50"/>
      <c r="P61" s="141">
        <f>IFERROR(IF((P$4-P58+2+P60)&lt;0,0,IF(P58="","",(P$4-P58+2+P60))),"")</f>
        <v>2</v>
      </c>
      <c r="Q61" s="141">
        <f t="shared" ref="Q61:X61" si="52">IFERROR(IF((Q$4-Q58+2+Q60)&lt;0,0,IF(Q58="","",(Q$4-Q58+2+Q60))),"")</f>
        <v>1</v>
      </c>
      <c r="R61" s="141">
        <f t="shared" si="52"/>
        <v>3</v>
      </c>
      <c r="S61" s="141">
        <f t="shared" si="52"/>
        <v>3</v>
      </c>
      <c r="T61" s="141">
        <f t="shared" si="52"/>
        <v>4</v>
      </c>
      <c r="U61" s="141">
        <f t="shared" si="52"/>
        <v>1</v>
      </c>
      <c r="V61" s="141">
        <f t="shared" si="52"/>
        <v>0</v>
      </c>
      <c r="W61" s="141">
        <f t="shared" si="52"/>
        <v>0</v>
      </c>
      <c r="X61" s="141">
        <f t="shared" si="52"/>
        <v>0</v>
      </c>
      <c r="Y61" s="139"/>
      <c r="Z61" s="20">
        <f>SUM(P61:X61)</f>
        <v>14</v>
      </c>
      <c r="AA61" s="139"/>
      <c r="AB61" s="141">
        <f t="shared" ref="AB61:AJ61" si="53">IFERROR(IF((AB$4-AB58+2+AB60)&lt;0,0,IF(AB58="","",(AB$4-AB58+2+AB60))),"")</f>
        <v>1</v>
      </c>
      <c r="AC61" s="141">
        <f t="shared" si="53"/>
        <v>1</v>
      </c>
      <c r="AD61" s="141">
        <f t="shared" si="53"/>
        <v>3</v>
      </c>
      <c r="AE61" s="141">
        <f t="shared" si="53"/>
        <v>1</v>
      </c>
      <c r="AF61" s="141">
        <f t="shared" si="53"/>
        <v>3</v>
      </c>
      <c r="AG61" s="141">
        <f t="shared" si="53"/>
        <v>0</v>
      </c>
      <c r="AH61" s="141">
        <f t="shared" si="53"/>
        <v>2</v>
      </c>
      <c r="AI61" s="141">
        <f t="shared" si="53"/>
        <v>3</v>
      </c>
      <c r="AJ61" s="141">
        <f t="shared" si="53"/>
        <v>1</v>
      </c>
      <c r="AK61" s="140"/>
      <c r="AL61" s="20">
        <f>SUM(AB61:AJ61)</f>
        <v>15</v>
      </c>
      <c r="AM61" s="50"/>
      <c r="AN61" s="137">
        <f>SUM(Z61,AL61)</f>
        <v>29</v>
      </c>
    </row>
    <row r="62" spans="2:40" ht="15" thickBot="1"/>
    <row r="63" spans="2:40" ht="19.5" customHeight="1">
      <c r="B63" s="148" t="s">
        <v>44</v>
      </c>
      <c r="D63" s="88"/>
      <c r="E63" s="89"/>
      <c r="F63" s="90" t="s">
        <v>28</v>
      </c>
      <c r="G63" s="90" t="s">
        <v>13</v>
      </c>
      <c r="H63" s="90" t="s">
        <v>20</v>
      </c>
      <c r="I63" s="90" t="s">
        <v>11</v>
      </c>
      <c r="J63" s="90" t="s">
        <v>12</v>
      </c>
      <c r="K63" s="91" t="s">
        <v>6</v>
      </c>
      <c r="L63" s="91" t="s">
        <v>15</v>
      </c>
      <c r="M63" s="91" t="s">
        <v>32</v>
      </c>
      <c r="N63" s="91" t="s">
        <v>35</v>
      </c>
      <c r="O63" s="129"/>
      <c r="P63" s="130">
        <v>1</v>
      </c>
      <c r="Q63" s="130">
        <v>2</v>
      </c>
      <c r="R63" s="130">
        <v>3</v>
      </c>
      <c r="S63" s="130">
        <v>4</v>
      </c>
      <c r="T63" s="130">
        <v>5</v>
      </c>
      <c r="U63" s="130">
        <v>6</v>
      </c>
      <c r="V63" s="130">
        <v>7</v>
      </c>
      <c r="W63" s="130">
        <v>8</v>
      </c>
      <c r="X63" s="130">
        <v>9</v>
      </c>
      <c r="Y63" s="129"/>
      <c r="Z63" s="130" t="s">
        <v>0</v>
      </c>
      <c r="AA63" s="129"/>
      <c r="AB63" s="130">
        <v>10</v>
      </c>
      <c r="AC63" s="130">
        <v>11</v>
      </c>
      <c r="AD63" s="130">
        <v>12</v>
      </c>
      <c r="AE63" s="130">
        <v>13</v>
      </c>
      <c r="AF63" s="130">
        <v>14</v>
      </c>
      <c r="AG63" s="130">
        <v>15</v>
      </c>
      <c r="AH63" s="130">
        <v>16</v>
      </c>
      <c r="AI63" s="130">
        <v>17</v>
      </c>
      <c r="AJ63" s="130">
        <v>18</v>
      </c>
      <c r="AK63" s="36"/>
      <c r="AL63" s="130" t="s">
        <v>1</v>
      </c>
      <c r="AM63" s="134"/>
      <c r="AN63" s="131" t="s">
        <v>34</v>
      </c>
    </row>
    <row r="64" spans="2:40" ht="15">
      <c r="B64" s="1" t="s">
        <v>68</v>
      </c>
      <c r="D64" s="92"/>
      <c r="E64" s="93"/>
      <c r="F64" s="127"/>
      <c r="G64" s="94" t="s">
        <v>21</v>
      </c>
      <c r="H64" s="94" t="s">
        <v>25</v>
      </c>
      <c r="I64" s="94">
        <v>72</v>
      </c>
      <c r="J64" s="94">
        <v>140</v>
      </c>
      <c r="K64" s="127">
        <v>12</v>
      </c>
      <c r="L64" s="95">
        <f>IF(K64="","X",(IFERROR(ROUND((K64*J64/113)+I64-$AN$4,0),"X")))</f>
        <v>33</v>
      </c>
      <c r="M64" s="128">
        <v>1</v>
      </c>
      <c r="N64" s="96">
        <v>16</v>
      </c>
      <c r="O64" s="27"/>
      <c r="P64" s="138">
        <v>5</v>
      </c>
      <c r="Q64" s="138">
        <v>7</v>
      </c>
      <c r="R64" s="138">
        <v>3</v>
      </c>
      <c r="S64" s="138">
        <v>5</v>
      </c>
      <c r="T64" s="138">
        <v>2</v>
      </c>
      <c r="U64" s="138">
        <v>3</v>
      </c>
      <c r="V64" s="138">
        <v>4</v>
      </c>
      <c r="W64" s="138">
        <v>4</v>
      </c>
      <c r="X64" s="138">
        <v>7</v>
      </c>
      <c r="Y64" s="21"/>
      <c r="Z64" s="20">
        <f>SUM(P64:X64)</f>
        <v>40</v>
      </c>
      <c r="AA64" s="21"/>
      <c r="AB64" s="127">
        <v>5</v>
      </c>
      <c r="AC64" s="127">
        <v>7</v>
      </c>
      <c r="AD64" s="127">
        <v>4</v>
      </c>
      <c r="AE64" s="127">
        <v>5</v>
      </c>
      <c r="AF64" s="127">
        <v>4</v>
      </c>
      <c r="AG64" s="127">
        <v>7</v>
      </c>
      <c r="AH64" s="127">
        <v>3</v>
      </c>
      <c r="AI64" s="127">
        <v>4</v>
      </c>
      <c r="AJ64" s="127">
        <v>4</v>
      </c>
      <c r="AK64" s="17"/>
      <c r="AL64" s="20">
        <f>SUM(AB64:AJ64)</f>
        <v>43</v>
      </c>
      <c r="AM64" s="46"/>
      <c r="AN64" s="133">
        <f>AL64+Z64</f>
        <v>83</v>
      </c>
    </row>
    <row r="65" spans="2:40" hidden="1">
      <c r="D65" s="97"/>
      <c r="E65" s="98"/>
      <c r="F65" s="98"/>
      <c r="G65" s="98"/>
      <c r="H65" s="98"/>
      <c r="I65" s="98"/>
      <c r="J65" s="98"/>
      <c r="K65" s="98"/>
      <c r="L65" s="154" t="s">
        <v>16</v>
      </c>
      <c r="M65" s="154"/>
      <c r="N65" s="147"/>
      <c r="O65" s="50"/>
      <c r="P65" s="139">
        <f t="shared" ref="P65:X65" si="54">IFERROR($N64-P$5,"")</f>
        <v>1</v>
      </c>
      <c r="Q65" s="139">
        <f t="shared" si="54"/>
        <v>13</v>
      </c>
      <c r="R65" s="139">
        <f t="shared" si="54"/>
        <v>-1</v>
      </c>
      <c r="S65" s="139">
        <f t="shared" si="54"/>
        <v>15</v>
      </c>
      <c r="T65" s="139">
        <f t="shared" si="54"/>
        <v>3</v>
      </c>
      <c r="U65" s="139">
        <f t="shared" si="54"/>
        <v>5</v>
      </c>
      <c r="V65" s="139">
        <f t="shared" si="54"/>
        <v>9</v>
      </c>
      <c r="W65" s="139">
        <f t="shared" si="54"/>
        <v>11</v>
      </c>
      <c r="X65" s="139">
        <f t="shared" si="54"/>
        <v>7</v>
      </c>
      <c r="Y65" s="139"/>
      <c r="Z65" s="139"/>
      <c r="AA65" s="139"/>
      <c r="AB65" s="139">
        <f t="shared" ref="AB65:AJ65" si="55">IFERROR($N64-AB$5,"")</f>
        <v>0</v>
      </c>
      <c r="AC65" s="139">
        <f t="shared" si="55"/>
        <v>12</v>
      </c>
      <c r="AD65" s="139">
        <f t="shared" si="55"/>
        <v>-2</v>
      </c>
      <c r="AE65" s="139">
        <f t="shared" si="55"/>
        <v>14</v>
      </c>
      <c r="AF65" s="139">
        <f t="shared" si="55"/>
        <v>2</v>
      </c>
      <c r="AG65" s="139">
        <f t="shared" si="55"/>
        <v>4</v>
      </c>
      <c r="AH65" s="139">
        <f t="shared" si="55"/>
        <v>8</v>
      </c>
      <c r="AI65" s="139">
        <f t="shared" si="55"/>
        <v>10</v>
      </c>
      <c r="AJ65" s="139">
        <f t="shared" si="55"/>
        <v>6</v>
      </c>
      <c r="AK65" s="140"/>
      <c r="AL65" s="139"/>
      <c r="AM65" s="50"/>
      <c r="AN65" s="50"/>
    </row>
    <row r="66" spans="2:40">
      <c r="D66" s="97"/>
      <c r="E66" s="98"/>
      <c r="F66" s="98"/>
      <c r="G66" s="98"/>
      <c r="H66" s="98"/>
      <c r="I66" s="98"/>
      <c r="J66" s="98"/>
      <c r="K66" s="98"/>
      <c r="L66" s="142" t="s">
        <v>36</v>
      </c>
      <c r="M66" s="142"/>
      <c r="N66" s="146" t="s">
        <v>37</v>
      </c>
      <c r="O66" s="50"/>
      <c r="P66" s="139">
        <f t="shared" ref="P66:X66" si="56">IF(P65="","",IF(P65&lt;0,0,IF(P65&lt;18,1,IF(P65&lt;36,2,3))))</f>
        <v>1</v>
      </c>
      <c r="Q66" s="139">
        <f t="shared" si="56"/>
        <v>1</v>
      </c>
      <c r="R66" s="139">
        <f t="shared" si="56"/>
        <v>0</v>
      </c>
      <c r="S66" s="139">
        <f t="shared" si="56"/>
        <v>1</v>
      </c>
      <c r="T66" s="139">
        <f t="shared" si="56"/>
        <v>1</v>
      </c>
      <c r="U66" s="139">
        <f t="shared" si="56"/>
        <v>1</v>
      </c>
      <c r="V66" s="139">
        <f t="shared" si="56"/>
        <v>1</v>
      </c>
      <c r="W66" s="139">
        <f t="shared" si="56"/>
        <v>1</v>
      </c>
      <c r="X66" s="139">
        <f t="shared" si="56"/>
        <v>1</v>
      </c>
      <c r="Y66" s="139"/>
      <c r="Z66" s="139"/>
      <c r="AA66" s="139"/>
      <c r="AB66" s="139">
        <f t="shared" ref="AB66:AJ66" si="57">IF(AB65="","",IF(AB65&lt;0,0,IF(AB65&lt;18,1,IF(AB65&lt;36,2,3))))</f>
        <v>1</v>
      </c>
      <c r="AC66" s="139">
        <f t="shared" si="57"/>
        <v>1</v>
      </c>
      <c r="AD66" s="139">
        <f t="shared" si="57"/>
        <v>0</v>
      </c>
      <c r="AE66" s="139">
        <f t="shared" si="57"/>
        <v>1</v>
      </c>
      <c r="AF66" s="139">
        <f t="shared" si="57"/>
        <v>1</v>
      </c>
      <c r="AG66" s="139">
        <f t="shared" si="57"/>
        <v>1</v>
      </c>
      <c r="AH66" s="139">
        <f t="shared" si="57"/>
        <v>1</v>
      </c>
      <c r="AI66" s="139">
        <f t="shared" si="57"/>
        <v>1</v>
      </c>
      <c r="AJ66" s="139">
        <f t="shared" si="57"/>
        <v>1</v>
      </c>
      <c r="AK66" s="140"/>
      <c r="AL66" s="139"/>
      <c r="AM66" s="50"/>
      <c r="AN66" s="136" t="s">
        <v>33</v>
      </c>
    </row>
    <row r="67" spans="2:40" ht="15">
      <c r="D67" s="97"/>
      <c r="E67" s="98"/>
      <c r="F67" s="98"/>
      <c r="G67" s="98"/>
      <c r="H67" s="98"/>
      <c r="I67" s="98"/>
      <c r="J67" s="98"/>
      <c r="K67" s="98"/>
      <c r="L67" s="132"/>
      <c r="M67" s="143" t="s">
        <v>31</v>
      </c>
      <c r="N67" s="94" t="s">
        <v>38</v>
      </c>
      <c r="O67" s="50"/>
      <c r="P67" s="141">
        <f>IFERROR(IF((P$4-P64+2+P66)&lt;0,0,IF(P64="","",(P$4-P64+2+P66))),"")</f>
        <v>1</v>
      </c>
      <c r="Q67" s="141">
        <f t="shared" ref="Q67:X67" si="58">IFERROR(IF((Q$4-Q64+2+Q66)&lt;0,0,IF(Q64="","",(Q$4-Q64+2+Q66))),"")</f>
        <v>0</v>
      </c>
      <c r="R67" s="141">
        <f t="shared" si="58"/>
        <v>2</v>
      </c>
      <c r="S67" s="141">
        <f t="shared" si="58"/>
        <v>1</v>
      </c>
      <c r="T67" s="141">
        <f t="shared" si="58"/>
        <v>4</v>
      </c>
      <c r="U67" s="141">
        <f t="shared" si="58"/>
        <v>3</v>
      </c>
      <c r="V67" s="141">
        <f t="shared" si="58"/>
        <v>2</v>
      </c>
      <c r="W67" s="141">
        <f t="shared" si="58"/>
        <v>2</v>
      </c>
      <c r="X67" s="141">
        <f t="shared" si="58"/>
        <v>0</v>
      </c>
      <c r="Y67" s="139"/>
      <c r="Z67" s="20">
        <f>SUM(P67:X67)</f>
        <v>15</v>
      </c>
      <c r="AA67" s="139"/>
      <c r="AB67" s="141">
        <f t="shared" ref="AB67:AJ67" si="59">IFERROR(IF((AB$4-AB64+2+AB66)&lt;0,0,IF(AB64="","",(AB$4-AB64+2+AB66))),"")</f>
        <v>1</v>
      </c>
      <c r="AC67" s="141">
        <f t="shared" si="59"/>
        <v>0</v>
      </c>
      <c r="AD67" s="141">
        <f t="shared" si="59"/>
        <v>1</v>
      </c>
      <c r="AE67" s="141">
        <f t="shared" si="59"/>
        <v>1</v>
      </c>
      <c r="AF67" s="141">
        <f t="shared" si="59"/>
        <v>2</v>
      </c>
      <c r="AG67" s="141">
        <f t="shared" si="59"/>
        <v>0</v>
      </c>
      <c r="AH67" s="141">
        <f t="shared" si="59"/>
        <v>3</v>
      </c>
      <c r="AI67" s="141">
        <f t="shared" si="59"/>
        <v>2</v>
      </c>
      <c r="AJ67" s="141">
        <f t="shared" si="59"/>
        <v>2</v>
      </c>
      <c r="AK67" s="140"/>
      <c r="AL67" s="20">
        <f>SUM(AB67:AJ67)</f>
        <v>12</v>
      </c>
      <c r="AM67" s="50"/>
      <c r="AN67" s="137">
        <f>SUM(Z67,AL67)</f>
        <v>27</v>
      </c>
    </row>
    <row r="68" spans="2:40" ht="15" thickBot="1"/>
    <row r="69" spans="2:40" ht="15.75" customHeight="1">
      <c r="B69" s="148" t="s">
        <v>44</v>
      </c>
      <c r="D69" s="88"/>
      <c r="E69" s="89"/>
      <c r="F69" s="90" t="s">
        <v>28</v>
      </c>
      <c r="G69" s="90" t="s">
        <v>13</v>
      </c>
      <c r="H69" s="90" t="s">
        <v>20</v>
      </c>
      <c r="I69" s="90" t="s">
        <v>11</v>
      </c>
      <c r="J69" s="90" t="s">
        <v>12</v>
      </c>
      <c r="K69" s="91" t="s">
        <v>6</v>
      </c>
      <c r="L69" s="91" t="s">
        <v>15</v>
      </c>
      <c r="M69" s="91" t="s">
        <v>32</v>
      </c>
      <c r="N69" s="91" t="s">
        <v>35</v>
      </c>
      <c r="O69" s="129"/>
      <c r="P69" s="130">
        <v>1</v>
      </c>
      <c r="Q69" s="130">
        <v>2</v>
      </c>
      <c r="R69" s="130">
        <v>3</v>
      </c>
      <c r="S69" s="130">
        <v>4</v>
      </c>
      <c r="T69" s="130">
        <v>5</v>
      </c>
      <c r="U69" s="130">
        <v>6</v>
      </c>
      <c r="V69" s="130">
        <v>7</v>
      </c>
      <c r="W69" s="130">
        <v>8</v>
      </c>
      <c r="X69" s="130">
        <v>9</v>
      </c>
      <c r="Y69" s="129"/>
      <c r="Z69" s="130" t="s">
        <v>0</v>
      </c>
      <c r="AA69" s="129"/>
      <c r="AB69" s="130">
        <v>10</v>
      </c>
      <c r="AC69" s="130">
        <v>11</v>
      </c>
      <c r="AD69" s="130">
        <v>12</v>
      </c>
      <c r="AE69" s="130">
        <v>13</v>
      </c>
      <c r="AF69" s="130">
        <v>14</v>
      </c>
      <c r="AG69" s="130">
        <v>15</v>
      </c>
      <c r="AH69" s="130">
        <v>16</v>
      </c>
      <c r="AI69" s="130">
        <v>17</v>
      </c>
      <c r="AJ69" s="130">
        <v>18</v>
      </c>
      <c r="AK69" s="36"/>
      <c r="AL69" s="130" t="s">
        <v>1</v>
      </c>
      <c r="AM69" s="134"/>
      <c r="AN69" s="131" t="s">
        <v>34</v>
      </c>
    </row>
    <row r="70" spans="2:40" ht="15">
      <c r="B70" s="1" t="s">
        <v>69</v>
      </c>
      <c r="D70" s="92"/>
      <c r="E70" s="93"/>
      <c r="F70" s="127"/>
      <c r="G70" s="94" t="s">
        <v>21</v>
      </c>
      <c r="H70" s="94" t="s">
        <v>25</v>
      </c>
      <c r="I70" s="94">
        <v>72</v>
      </c>
      <c r="J70" s="94">
        <v>140</v>
      </c>
      <c r="K70" s="127">
        <v>12</v>
      </c>
      <c r="L70" s="95">
        <f>IF(K70="","X",(IFERROR(ROUND((K70*J70/113)+I70-$AN$4,0),"X")))</f>
        <v>33</v>
      </c>
      <c r="M70" s="128">
        <v>1</v>
      </c>
      <c r="N70" s="96">
        <v>22</v>
      </c>
      <c r="O70" s="27"/>
      <c r="P70" s="138">
        <v>5</v>
      </c>
      <c r="Q70" s="138">
        <v>8</v>
      </c>
      <c r="R70" s="138">
        <v>5</v>
      </c>
      <c r="S70" s="138">
        <v>4</v>
      </c>
      <c r="T70" s="138">
        <v>4</v>
      </c>
      <c r="U70" s="138">
        <v>4</v>
      </c>
      <c r="V70" s="138">
        <v>5</v>
      </c>
      <c r="W70" s="138">
        <v>5</v>
      </c>
      <c r="X70" s="138">
        <v>5</v>
      </c>
      <c r="Y70" s="21"/>
      <c r="Z70" s="20">
        <f>SUM(P70:X70)</f>
        <v>45</v>
      </c>
      <c r="AA70" s="21"/>
      <c r="AB70" s="127">
        <v>4</v>
      </c>
      <c r="AC70" s="127">
        <v>5</v>
      </c>
      <c r="AD70" s="127">
        <v>5</v>
      </c>
      <c r="AE70" s="127">
        <v>5</v>
      </c>
      <c r="AF70" s="127">
        <v>5</v>
      </c>
      <c r="AG70" s="127">
        <v>4</v>
      </c>
      <c r="AH70" s="127">
        <v>2</v>
      </c>
      <c r="AI70" s="127">
        <v>5</v>
      </c>
      <c r="AJ70" s="127">
        <v>3</v>
      </c>
      <c r="AK70" s="17"/>
      <c r="AL70" s="20">
        <f>SUM(AB70:AJ70)</f>
        <v>38</v>
      </c>
      <c r="AM70" s="46"/>
      <c r="AN70" s="133">
        <f>AL70+Z70</f>
        <v>83</v>
      </c>
    </row>
    <row r="71" spans="2:40" ht="14.25" hidden="1" customHeight="1">
      <c r="D71" s="97"/>
      <c r="E71" s="98"/>
      <c r="F71" s="98"/>
      <c r="G71" s="98"/>
      <c r="H71" s="98"/>
      <c r="I71" s="98"/>
      <c r="J71" s="98"/>
      <c r="K71" s="98"/>
      <c r="L71" s="154" t="s">
        <v>16</v>
      </c>
      <c r="M71" s="154"/>
      <c r="N71" s="154"/>
      <c r="O71" s="50"/>
      <c r="P71" s="139">
        <f t="shared" ref="P71:X71" si="60">IFERROR($N70-P$5,"")</f>
        <v>7</v>
      </c>
      <c r="Q71" s="139">
        <f t="shared" si="60"/>
        <v>19</v>
      </c>
      <c r="R71" s="139">
        <f t="shared" si="60"/>
        <v>5</v>
      </c>
      <c r="S71" s="139">
        <f t="shared" si="60"/>
        <v>21</v>
      </c>
      <c r="T71" s="139">
        <f t="shared" si="60"/>
        <v>9</v>
      </c>
      <c r="U71" s="139">
        <f t="shared" si="60"/>
        <v>11</v>
      </c>
      <c r="V71" s="139">
        <f t="shared" si="60"/>
        <v>15</v>
      </c>
      <c r="W71" s="139">
        <f t="shared" si="60"/>
        <v>17</v>
      </c>
      <c r="X71" s="139">
        <f t="shared" si="60"/>
        <v>13</v>
      </c>
      <c r="Y71" s="139"/>
      <c r="Z71" s="139"/>
      <c r="AA71" s="139"/>
      <c r="AB71" s="139">
        <f t="shared" ref="AB71:AJ71" si="61">IFERROR($N70-AB$5,"")</f>
        <v>6</v>
      </c>
      <c r="AC71" s="139">
        <f t="shared" si="61"/>
        <v>18</v>
      </c>
      <c r="AD71" s="139">
        <f t="shared" si="61"/>
        <v>4</v>
      </c>
      <c r="AE71" s="139">
        <f t="shared" si="61"/>
        <v>20</v>
      </c>
      <c r="AF71" s="139">
        <f t="shared" si="61"/>
        <v>8</v>
      </c>
      <c r="AG71" s="139">
        <f t="shared" si="61"/>
        <v>10</v>
      </c>
      <c r="AH71" s="139">
        <f t="shared" si="61"/>
        <v>14</v>
      </c>
      <c r="AI71" s="139">
        <f t="shared" si="61"/>
        <v>16</v>
      </c>
      <c r="AJ71" s="139">
        <f t="shared" si="61"/>
        <v>12</v>
      </c>
      <c r="AK71" s="140"/>
      <c r="AL71" s="139"/>
      <c r="AM71" s="50"/>
      <c r="AN71" s="50"/>
    </row>
    <row r="72" spans="2:40">
      <c r="D72" s="97"/>
      <c r="E72" s="98"/>
      <c r="F72" s="98"/>
      <c r="G72" s="98"/>
      <c r="H72" s="98"/>
      <c r="I72" s="98"/>
      <c r="J72" s="98"/>
      <c r="K72" s="98"/>
      <c r="L72" s="142" t="s">
        <v>36</v>
      </c>
      <c r="M72" s="142"/>
      <c r="N72" s="146" t="s">
        <v>37</v>
      </c>
      <c r="O72" s="50"/>
      <c r="P72" s="139">
        <f t="shared" ref="P72:X72" si="62">IF(P71="","",IF(P71&lt;0,0,IF(P71&lt;18,1,IF(P71&lt;36,2,3))))</f>
        <v>1</v>
      </c>
      <c r="Q72" s="139">
        <f t="shared" si="62"/>
        <v>2</v>
      </c>
      <c r="R72" s="139">
        <f t="shared" si="62"/>
        <v>1</v>
      </c>
      <c r="S72" s="139">
        <f t="shared" si="62"/>
        <v>2</v>
      </c>
      <c r="T72" s="139">
        <f t="shared" si="62"/>
        <v>1</v>
      </c>
      <c r="U72" s="139">
        <f t="shared" si="62"/>
        <v>1</v>
      </c>
      <c r="V72" s="139">
        <f t="shared" si="62"/>
        <v>1</v>
      </c>
      <c r="W72" s="139">
        <f t="shared" si="62"/>
        <v>1</v>
      </c>
      <c r="X72" s="139">
        <f t="shared" si="62"/>
        <v>1</v>
      </c>
      <c r="Y72" s="139"/>
      <c r="Z72" s="139"/>
      <c r="AA72" s="139"/>
      <c r="AB72" s="139">
        <f t="shared" ref="AB72:AJ72" si="63">IF(AB71="","",IF(AB71&lt;0,0,IF(AB71&lt;18,1,IF(AB71&lt;36,2,3))))</f>
        <v>1</v>
      </c>
      <c r="AC72" s="139">
        <f t="shared" si="63"/>
        <v>2</v>
      </c>
      <c r="AD72" s="139">
        <f t="shared" si="63"/>
        <v>1</v>
      </c>
      <c r="AE72" s="139">
        <f t="shared" si="63"/>
        <v>2</v>
      </c>
      <c r="AF72" s="139">
        <f t="shared" si="63"/>
        <v>1</v>
      </c>
      <c r="AG72" s="139">
        <f t="shared" si="63"/>
        <v>1</v>
      </c>
      <c r="AH72" s="139">
        <f t="shared" si="63"/>
        <v>1</v>
      </c>
      <c r="AI72" s="139">
        <f t="shared" si="63"/>
        <v>1</v>
      </c>
      <c r="AJ72" s="139">
        <f t="shared" si="63"/>
        <v>1</v>
      </c>
      <c r="AK72" s="140"/>
      <c r="AL72" s="139"/>
      <c r="AM72" s="50"/>
      <c r="AN72" s="136" t="s">
        <v>33</v>
      </c>
    </row>
    <row r="73" spans="2:40" ht="15">
      <c r="D73" s="97"/>
      <c r="E73" s="98"/>
      <c r="F73" s="98"/>
      <c r="G73" s="98"/>
      <c r="H73" s="98"/>
      <c r="I73" s="98"/>
      <c r="J73" s="98"/>
      <c r="K73" s="98"/>
      <c r="L73" s="132"/>
      <c r="M73" s="143" t="s">
        <v>31</v>
      </c>
      <c r="N73" s="94" t="s">
        <v>38</v>
      </c>
      <c r="O73" s="50"/>
      <c r="P73" s="141">
        <f>IFERROR(IF((P$4-P70+2+P72)&lt;0,0,IF(P70="","",(P$4-P70+2+P72))),"")</f>
        <v>1</v>
      </c>
      <c r="Q73" s="141">
        <f t="shared" ref="Q73:X73" si="64">IFERROR(IF((Q$4-Q70+2+Q72)&lt;0,0,IF(Q70="","",(Q$4-Q70+2+Q72))),"")</f>
        <v>0</v>
      </c>
      <c r="R73" s="141">
        <f t="shared" si="64"/>
        <v>1</v>
      </c>
      <c r="S73" s="141">
        <f t="shared" si="64"/>
        <v>3</v>
      </c>
      <c r="T73" s="141">
        <f t="shared" si="64"/>
        <v>2</v>
      </c>
      <c r="U73" s="141">
        <f t="shared" si="64"/>
        <v>2</v>
      </c>
      <c r="V73" s="141">
        <f t="shared" si="64"/>
        <v>1</v>
      </c>
      <c r="W73" s="141">
        <f t="shared" si="64"/>
        <v>1</v>
      </c>
      <c r="X73" s="141">
        <f t="shared" si="64"/>
        <v>1</v>
      </c>
      <c r="Y73" s="139"/>
      <c r="Z73" s="20">
        <f>SUM(P73:X73)</f>
        <v>12</v>
      </c>
      <c r="AA73" s="139"/>
      <c r="AB73" s="141">
        <f t="shared" ref="AB73:AJ73" si="65">IFERROR(IF((AB$4-AB70+2+AB72)&lt;0,0,IF(AB70="","",(AB$4-AB70+2+AB72))),"")</f>
        <v>2</v>
      </c>
      <c r="AC73" s="141">
        <f t="shared" si="65"/>
        <v>2</v>
      </c>
      <c r="AD73" s="141">
        <f t="shared" si="65"/>
        <v>1</v>
      </c>
      <c r="AE73" s="141">
        <f t="shared" si="65"/>
        <v>2</v>
      </c>
      <c r="AF73" s="141">
        <f t="shared" si="65"/>
        <v>1</v>
      </c>
      <c r="AG73" s="141">
        <f t="shared" si="65"/>
        <v>2</v>
      </c>
      <c r="AH73" s="141">
        <f t="shared" si="65"/>
        <v>4</v>
      </c>
      <c r="AI73" s="141">
        <f t="shared" si="65"/>
        <v>1</v>
      </c>
      <c r="AJ73" s="141">
        <f t="shared" si="65"/>
        <v>3</v>
      </c>
      <c r="AK73" s="140"/>
      <c r="AL73" s="20">
        <f>SUM(AB73:AJ73)</f>
        <v>18</v>
      </c>
      <c r="AM73" s="50"/>
      <c r="AN73" s="137">
        <f>SUM(Z73,AL73)</f>
        <v>30</v>
      </c>
    </row>
    <row r="74" spans="2:40" ht="15" thickBot="1"/>
    <row r="75" spans="2:40" ht="19.5" customHeight="1">
      <c r="B75" s="148" t="s">
        <v>44</v>
      </c>
      <c r="D75" s="88"/>
      <c r="E75" s="89"/>
      <c r="F75" s="90" t="s">
        <v>28</v>
      </c>
      <c r="G75" s="90" t="s">
        <v>13</v>
      </c>
      <c r="H75" s="90" t="s">
        <v>20</v>
      </c>
      <c r="I75" s="90" t="s">
        <v>11</v>
      </c>
      <c r="J75" s="90" t="s">
        <v>12</v>
      </c>
      <c r="K75" s="91" t="s">
        <v>6</v>
      </c>
      <c r="L75" s="91" t="s">
        <v>15</v>
      </c>
      <c r="M75" s="91" t="s">
        <v>32</v>
      </c>
      <c r="N75" s="91" t="s">
        <v>35</v>
      </c>
      <c r="O75" s="129"/>
      <c r="P75" s="130">
        <v>1</v>
      </c>
      <c r="Q75" s="130">
        <v>2</v>
      </c>
      <c r="R75" s="130">
        <v>3</v>
      </c>
      <c r="S75" s="130">
        <v>4</v>
      </c>
      <c r="T75" s="130">
        <v>5</v>
      </c>
      <c r="U75" s="130">
        <v>6</v>
      </c>
      <c r="V75" s="130">
        <v>7</v>
      </c>
      <c r="W75" s="130">
        <v>8</v>
      </c>
      <c r="X75" s="130">
        <v>9</v>
      </c>
      <c r="Y75" s="129"/>
      <c r="Z75" s="130" t="s">
        <v>0</v>
      </c>
      <c r="AA75" s="129"/>
      <c r="AB75" s="130">
        <v>10</v>
      </c>
      <c r="AC75" s="130">
        <v>11</v>
      </c>
      <c r="AD75" s="130">
        <v>12</v>
      </c>
      <c r="AE75" s="130">
        <v>13</v>
      </c>
      <c r="AF75" s="130">
        <v>14</v>
      </c>
      <c r="AG75" s="130">
        <v>15</v>
      </c>
      <c r="AH75" s="130">
        <v>16</v>
      </c>
      <c r="AI75" s="130">
        <v>17</v>
      </c>
      <c r="AJ75" s="130">
        <v>18</v>
      </c>
      <c r="AK75" s="36"/>
      <c r="AL75" s="130" t="s">
        <v>1</v>
      </c>
      <c r="AM75" s="134"/>
      <c r="AN75" s="131" t="s">
        <v>34</v>
      </c>
    </row>
    <row r="76" spans="2:40" ht="15">
      <c r="B76" s="1" t="s">
        <v>46</v>
      </c>
      <c r="D76" s="92"/>
      <c r="E76" s="93"/>
      <c r="F76" s="127"/>
      <c r="G76" s="94" t="s">
        <v>21</v>
      </c>
      <c r="H76" s="94" t="s">
        <v>25</v>
      </c>
      <c r="I76" s="94">
        <v>72</v>
      </c>
      <c r="J76" s="94">
        <v>140</v>
      </c>
      <c r="K76" s="127">
        <v>12</v>
      </c>
      <c r="L76" s="95">
        <f>IF(K76="","X",(IFERROR(ROUND((K76*J76/113)+I76-$AN$4,0),"X")))</f>
        <v>33</v>
      </c>
      <c r="M76" s="128">
        <v>1</v>
      </c>
      <c r="N76" s="96">
        <v>20</v>
      </c>
      <c r="O76" s="27"/>
      <c r="P76" s="138">
        <v>3</v>
      </c>
      <c r="Q76" s="138">
        <v>5</v>
      </c>
      <c r="R76" s="138">
        <v>5</v>
      </c>
      <c r="S76" s="138">
        <v>4</v>
      </c>
      <c r="T76" s="138">
        <v>8</v>
      </c>
      <c r="U76" s="138">
        <v>4</v>
      </c>
      <c r="V76" s="138">
        <v>3</v>
      </c>
      <c r="W76" s="138">
        <v>8</v>
      </c>
      <c r="X76" s="138">
        <v>4</v>
      </c>
      <c r="Y76" s="21"/>
      <c r="Z76" s="20">
        <f>SUM(P76:X76)</f>
        <v>44</v>
      </c>
      <c r="AA76" s="21"/>
      <c r="AB76" s="127">
        <v>3</v>
      </c>
      <c r="AC76" s="127">
        <v>4</v>
      </c>
      <c r="AD76" s="127">
        <v>4</v>
      </c>
      <c r="AE76" s="127">
        <v>6</v>
      </c>
      <c r="AF76" s="127">
        <v>5</v>
      </c>
      <c r="AG76" s="127">
        <v>4</v>
      </c>
      <c r="AH76" s="127">
        <v>6</v>
      </c>
      <c r="AI76" s="127">
        <v>6</v>
      </c>
      <c r="AJ76" s="127">
        <v>4</v>
      </c>
      <c r="AK76" s="17"/>
      <c r="AL76" s="20">
        <f>SUM(AB76:AJ76)</f>
        <v>42</v>
      </c>
      <c r="AM76" s="46"/>
      <c r="AN76" s="133">
        <f>AL76+Z76</f>
        <v>86</v>
      </c>
    </row>
    <row r="77" spans="2:40" hidden="1">
      <c r="D77" s="97"/>
      <c r="E77" s="98"/>
      <c r="F77" s="98"/>
      <c r="G77" s="98"/>
      <c r="H77" s="98"/>
      <c r="I77" s="98"/>
      <c r="J77" s="98"/>
      <c r="K77" s="98"/>
      <c r="L77" s="154" t="s">
        <v>16</v>
      </c>
      <c r="M77" s="154"/>
      <c r="N77" s="147"/>
      <c r="O77" s="50"/>
      <c r="P77" s="139">
        <f t="shared" ref="P77:X77" si="66">IFERROR($N76-P$5,"")</f>
        <v>5</v>
      </c>
      <c r="Q77" s="139">
        <f t="shared" si="66"/>
        <v>17</v>
      </c>
      <c r="R77" s="139">
        <f t="shared" si="66"/>
        <v>3</v>
      </c>
      <c r="S77" s="139">
        <f t="shared" si="66"/>
        <v>19</v>
      </c>
      <c r="T77" s="139">
        <f t="shared" si="66"/>
        <v>7</v>
      </c>
      <c r="U77" s="139">
        <f t="shared" si="66"/>
        <v>9</v>
      </c>
      <c r="V77" s="139">
        <f t="shared" si="66"/>
        <v>13</v>
      </c>
      <c r="W77" s="139">
        <f t="shared" si="66"/>
        <v>15</v>
      </c>
      <c r="X77" s="139">
        <f t="shared" si="66"/>
        <v>11</v>
      </c>
      <c r="Y77" s="139"/>
      <c r="Z77" s="139"/>
      <c r="AA77" s="139"/>
      <c r="AB77" s="139">
        <f t="shared" ref="AB77:AJ77" si="67">IFERROR($N76-AB$5,"")</f>
        <v>4</v>
      </c>
      <c r="AC77" s="139">
        <f t="shared" si="67"/>
        <v>16</v>
      </c>
      <c r="AD77" s="139">
        <f t="shared" si="67"/>
        <v>2</v>
      </c>
      <c r="AE77" s="139">
        <f t="shared" si="67"/>
        <v>18</v>
      </c>
      <c r="AF77" s="139">
        <f t="shared" si="67"/>
        <v>6</v>
      </c>
      <c r="AG77" s="139">
        <f t="shared" si="67"/>
        <v>8</v>
      </c>
      <c r="AH77" s="139">
        <f t="shared" si="67"/>
        <v>12</v>
      </c>
      <c r="AI77" s="139">
        <f t="shared" si="67"/>
        <v>14</v>
      </c>
      <c r="AJ77" s="139">
        <f t="shared" si="67"/>
        <v>10</v>
      </c>
      <c r="AK77" s="140"/>
      <c r="AL77" s="139"/>
      <c r="AM77" s="50"/>
      <c r="AN77" s="50"/>
    </row>
    <row r="78" spans="2:40">
      <c r="D78" s="97"/>
      <c r="E78" s="98"/>
      <c r="F78" s="98"/>
      <c r="G78" s="98"/>
      <c r="H78" s="98"/>
      <c r="I78" s="98"/>
      <c r="J78" s="98"/>
      <c r="K78" s="98"/>
      <c r="L78" s="142" t="s">
        <v>36</v>
      </c>
      <c r="M78" s="142"/>
      <c r="N78" s="146" t="s">
        <v>37</v>
      </c>
      <c r="O78" s="50"/>
      <c r="P78" s="139">
        <f t="shared" ref="P78:X78" si="68">IF(P77="","",IF(P77&lt;0,0,IF(P77&lt;18,1,IF(P77&lt;36,2,3))))</f>
        <v>1</v>
      </c>
      <c r="Q78" s="139">
        <f t="shared" si="68"/>
        <v>1</v>
      </c>
      <c r="R78" s="139">
        <f t="shared" si="68"/>
        <v>1</v>
      </c>
      <c r="S78" s="139">
        <f t="shared" si="68"/>
        <v>2</v>
      </c>
      <c r="T78" s="139">
        <f t="shared" si="68"/>
        <v>1</v>
      </c>
      <c r="U78" s="139">
        <f t="shared" si="68"/>
        <v>1</v>
      </c>
      <c r="V78" s="139">
        <f t="shared" si="68"/>
        <v>1</v>
      </c>
      <c r="W78" s="139">
        <f t="shared" si="68"/>
        <v>1</v>
      </c>
      <c r="X78" s="139">
        <f t="shared" si="68"/>
        <v>1</v>
      </c>
      <c r="Y78" s="139"/>
      <c r="Z78" s="139"/>
      <c r="AA78" s="139"/>
      <c r="AB78" s="139">
        <f t="shared" ref="AB78:AJ78" si="69">IF(AB77="","",IF(AB77&lt;0,0,IF(AB77&lt;18,1,IF(AB77&lt;36,2,3))))</f>
        <v>1</v>
      </c>
      <c r="AC78" s="139">
        <f t="shared" si="69"/>
        <v>1</v>
      </c>
      <c r="AD78" s="139">
        <f t="shared" si="69"/>
        <v>1</v>
      </c>
      <c r="AE78" s="139">
        <f t="shared" si="69"/>
        <v>2</v>
      </c>
      <c r="AF78" s="139">
        <f t="shared" si="69"/>
        <v>1</v>
      </c>
      <c r="AG78" s="139">
        <f t="shared" si="69"/>
        <v>1</v>
      </c>
      <c r="AH78" s="139">
        <f t="shared" si="69"/>
        <v>1</v>
      </c>
      <c r="AI78" s="139">
        <f t="shared" si="69"/>
        <v>1</v>
      </c>
      <c r="AJ78" s="139">
        <f t="shared" si="69"/>
        <v>1</v>
      </c>
      <c r="AK78" s="140"/>
      <c r="AL78" s="139"/>
      <c r="AM78" s="50"/>
      <c r="AN78" s="136" t="s">
        <v>33</v>
      </c>
    </row>
    <row r="79" spans="2:40" ht="15">
      <c r="D79" s="97"/>
      <c r="E79" s="98"/>
      <c r="F79" s="98"/>
      <c r="G79" s="98"/>
      <c r="H79" s="98"/>
      <c r="I79" s="98"/>
      <c r="J79" s="98"/>
      <c r="K79" s="98"/>
      <c r="L79" s="132"/>
      <c r="M79" s="143" t="s">
        <v>31</v>
      </c>
      <c r="N79" s="94" t="s">
        <v>38</v>
      </c>
      <c r="O79" s="50"/>
      <c r="P79" s="141">
        <f>IFERROR(IF((P$4-P76+2+P78)&lt;0,0,IF(P76="","",(P$4-P76+2+P78))),"")</f>
        <v>3</v>
      </c>
      <c r="Q79" s="141">
        <f t="shared" ref="Q79:X79" si="70">IFERROR(IF((Q$4-Q76+2+Q78)&lt;0,0,IF(Q76="","",(Q$4-Q76+2+Q78))),"")</f>
        <v>1</v>
      </c>
      <c r="R79" s="141">
        <f t="shared" si="70"/>
        <v>1</v>
      </c>
      <c r="S79" s="141">
        <f t="shared" si="70"/>
        <v>3</v>
      </c>
      <c r="T79" s="141">
        <f t="shared" si="70"/>
        <v>0</v>
      </c>
      <c r="U79" s="141">
        <f t="shared" si="70"/>
        <v>2</v>
      </c>
      <c r="V79" s="141">
        <f t="shared" si="70"/>
        <v>3</v>
      </c>
      <c r="W79" s="141">
        <f t="shared" si="70"/>
        <v>0</v>
      </c>
      <c r="X79" s="141">
        <f t="shared" si="70"/>
        <v>2</v>
      </c>
      <c r="Y79" s="139"/>
      <c r="Z79" s="20">
        <f>SUM(P79:X79)</f>
        <v>15</v>
      </c>
      <c r="AA79" s="139"/>
      <c r="AB79" s="141">
        <f t="shared" ref="AB79:AJ79" si="71">IFERROR(IF((AB$4-AB76+2+AB78)&lt;0,0,IF(AB76="","",(AB$4-AB76+2+AB78))),"")</f>
        <v>3</v>
      </c>
      <c r="AC79" s="141">
        <f t="shared" si="71"/>
        <v>2</v>
      </c>
      <c r="AD79" s="141">
        <f t="shared" si="71"/>
        <v>2</v>
      </c>
      <c r="AE79" s="141">
        <f t="shared" si="71"/>
        <v>1</v>
      </c>
      <c r="AF79" s="141">
        <f t="shared" si="71"/>
        <v>1</v>
      </c>
      <c r="AG79" s="141">
        <f t="shared" si="71"/>
        <v>2</v>
      </c>
      <c r="AH79" s="141">
        <f t="shared" si="71"/>
        <v>0</v>
      </c>
      <c r="AI79" s="141">
        <f t="shared" si="71"/>
        <v>0</v>
      </c>
      <c r="AJ79" s="141">
        <f t="shared" si="71"/>
        <v>2</v>
      </c>
      <c r="AK79" s="140"/>
      <c r="AL79" s="20">
        <f>SUM(AB79:AJ79)</f>
        <v>13</v>
      </c>
      <c r="AM79" s="50"/>
      <c r="AN79" s="137">
        <f>SUM(Z79,AL79)</f>
        <v>28</v>
      </c>
    </row>
    <row r="80" spans="2:40" ht="15" thickBot="1"/>
    <row r="81" spans="2:40" ht="15.75" customHeight="1">
      <c r="B81" s="148" t="s">
        <v>44</v>
      </c>
      <c r="D81" s="88"/>
      <c r="E81" s="89"/>
      <c r="F81" s="90" t="s">
        <v>28</v>
      </c>
      <c r="G81" s="90" t="s">
        <v>13</v>
      </c>
      <c r="H81" s="90" t="s">
        <v>20</v>
      </c>
      <c r="I81" s="90" t="s">
        <v>11</v>
      </c>
      <c r="J81" s="90" t="s">
        <v>12</v>
      </c>
      <c r="K81" s="91" t="s">
        <v>6</v>
      </c>
      <c r="L81" s="91" t="s">
        <v>15</v>
      </c>
      <c r="M81" s="91" t="s">
        <v>32</v>
      </c>
      <c r="N81" s="91" t="s">
        <v>35</v>
      </c>
      <c r="O81" s="129"/>
      <c r="P81" s="130">
        <v>1</v>
      </c>
      <c r="Q81" s="130">
        <v>2</v>
      </c>
      <c r="R81" s="130">
        <v>3</v>
      </c>
      <c r="S81" s="130">
        <v>4</v>
      </c>
      <c r="T81" s="130">
        <v>5</v>
      </c>
      <c r="U81" s="130">
        <v>6</v>
      </c>
      <c r="V81" s="130">
        <v>7</v>
      </c>
      <c r="W81" s="130">
        <v>8</v>
      </c>
      <c r="X81" s="130">
        <v>9</v>
      </c>
      <c r="Y81" s="129"/>
      <c r="Z81" s="130" t="s">
        <v>0</v>
      </c>
      <c r="AA81" s="129"/>
      <c r="AB81" s="130">
        <v>10</v>
      </c>
      <c r="AC81" s="130">
        <v>11</v>
      </c>
      <c r="AD81" s="130">
        <v>12</v>
      </c>
      <c r="AE81" s="130">
        <v>13</v>
      </c>
      <c r="AF81" s="130">
        <v>14</v>
      </c>
      <c r="AG81" s="130">
        <v>15</v>
      </c>
      <c r="AH81" s="130">
        <v>16</v>
      </c>
      <c r="AI81" s="130">
        <v>17</v>
      </c>
      <c r="AJ81" s="130">
        <v>18</v>
      </c>
      <c r="AK81" s="36"/>
      <c r="AL81" s="130" t="s">
        <v>1</v>
      </c>
      <c r="AM81" s="134"/>
      <c r="AN81" s="131" t="s">
        <v>34</v>
      </c>
    </row>
    <row r="82" spans="2:40" ht="15">
      <c r="B82" s="1" t="s">
        <v>39</v>
      </c>
      <c r="D82" s="92"/>
      <c r="E82" s="93"/>
      <c r="F82" s="127"/>
      <c r="G82" s="94" t="s">
        <v>21</v>
      </c>
      <c r="H82" s="94" t="s">
        <v>25</v>
      </c>
      <c r="I82" s="94">
        <v>72</v>
      </c>
      <c r="J82" s="94">
        <v>140</v>
      </c>
      <c r="K82" s="127">
        <v>12</v>
      </c>
      <c r="L82" s="95">
        <f>IF(K82="","X",(IFERROR(ROUND((K82*J82/113)+I82-$AN$4,0),"X")))</f>
        <v>33</v>
      </c>
      <c r="M82" s="128">
        <v>1</v>
      </c>
      <c r="N82" s="96">
        <v>27</v>
      </c>
      <c r="O82" s="27"/>
      <c r="P82" s="138">
        <v>5</v>
      </c>
      <c r="Q82" s="138">
        <v>9</v>
      </c>
      <c r="R82" s="138">
        <v>6</v>
      </c>
      <c r="S82" s="138">
        <v>5</v>
      </c>
      <c r="T82" s="138">
        <v>5</v>
      </c>
      <c r="U82" s="138">
        <v>7</v>
      </c>
      <c r="V82" s="138">
        <v>4</v>
      </c>
      <c r="W82" s="138">
        <v>6</v>
      </c>
      <c r="X82" s="138">
        <v>5</v>
      </c>
      <c r="Y82" s="21"/>
      <c r="Z82" s="20">
        <f>SUM(P82:X82)</f>
        <v>52</v>
      </c>
      <c r="AA82" s="21"/>
      <c r="AB82" s="127">
        <v>5</v>
      </c>
      <c r="AC82" s="127">
        <v>8</v>
      </c>
      <c r="AD82" s="127">
        <v>4</v>
      </c>
      <c r="AE82" s="127">
        <v>5</v>
      </c>
      <c r="AF82" s="127">
        <v>3</v>
      </c>
      <c r="AG82" s="127">
        <v>4</v>
      </c>
      <c r="AH82" s="127">
        <v>4</v>
      </c>
      <c r="AI82" s="127">
        <v>6</v>
      </c>
      <c r="AJ82" s="127">
        <v>3</v>
      </c>
      <c r="AK82" s="17"/>
      <c r="AL82" s="20">
        <f>SUM(AB82:AJ82)</f>
        <v>42</v>
      </c>
      <c r="AM82" s="46"/>
      <c r="AN82" s="133">
        <f>AL82+Z82</f>
        <v>94</v>
      </c>
    </row>
    <row r="83" spans="2:40" ht="14.25" hidden="1" customHeight="1">
      <c r="D83" s="97"/>
      <c r="E83" s="98"/>
      <c r="F83" s="98"/>
      <c r="G83" s="98"/>
      <c r="H83" s="98"/>
      <c r="I83" s="98"/>
      <c r="J83" s="98"/>
      <c r="K83" s="98"/>
      <c r="L83" s="154" t="s">
        <v>16</v>
      </c>
      <c r="M83" s="154"/>
      <c r="N83" s="154"/>
      <c r="O83" s="50"/>
      <c r="P83" s="139">
        <f t="shared" ref="P83:X83" si="72">IFERROR($N82-P$5,"")</f>
        <v>12</v>
      </c>
      <c r="Q83" s="139">
        <f t="shared" si="72"/>
        <v>24</v>
      </c>
      <c r="R83" s="139">
        <f t="shared" si="72"/>
        <v>10</v>
      </c>
      <c r="S83" s="139">
        <f t="shared" si="72"/>
        <v>26</v>
      </c>
      <c r="T83" s="139">
        <f t="shared" si="72"/>
        <v>14</v>
      </c>
      <c r="U83" s="139">
        <f t="shared" si="72"/>
        <v>16</v>
      </c>
      <c r="V83" s="139">
        <f t="shared" si="72"/>
        <v>20</v>
      </c>
      <c r="W83" s="139">
        <f t="shared" si="72"/>
        <v>22</v>
      </c>
      <c r="X83" s="139">
        <f t="shared" si="72"/>
        <v>18</v>
      </c>
      <c r="Y83" s="139"/>
      <c r="Z83" s="139"/>
      <c r="AA83" s="139"/>
      <c r="AB83" s="139">
        <f t="shared" ref="AB83:AJ83" si="73">IFERROR($N82-AB$5,"")</f>
        <v>11</v>
      </c>
      <c r="AC83" s="139">
        <f t="shared" si="73"/>
        <v>23</v>
      </c>
      <c r="AD83" s="139">
        <f t="shared" si="73"/>
        <v>9</v>
      </c>
      <c r="AE83" s="139">
        <f t="shared" si="73"/>
        <v>25</v>
      </c>
      <c r="AF83" s="139">
        <f t="shared" si="73"/>
        <v>13</v>
      </c>
      <c r="AG83" s="139">
        <f t="shared" si="73"/>
        <v>15</v>
      </c>
      <c r="AH83" s="139">
        <f t="shared" si="73"/>
        <v>19</v>
      </c>
      <c r="AI83" s="139">
        <f t="shared" si="73"/>
        <v>21</v>
      </c>
      <c r="AJ83" s="139">
        <f t="shared" si="73"/>
        <v>17</v>
      </c>
      <c r="AK83" s="140"/>
      <c r="AL83" s="139"/>
      <c r="AM83" s="50"/>
      <c r="AN83" s="50"/>
    </row>
    <row r="84" spans="2:40">
      <c r="D84" s="97"/>
      <c r="E84" s="98"/>
      <c r="F84" s="98"/>
      <c r="G84" s="98"/>
      <c r="H84" s="98"/>
      <c r="I84" s="98"/>
      <c r="J84" s="98"/>
      <c r="K84" s="98"/>
      <c r="L84" s="142" t="s">
        <v>36</v>
      </c>
      <c r="M84" s="142"/>
      <c r="N84" s="146" t="s">
        <v>37</v>
      </c>
      <c r="O84" s="50"/>
      <c r="P84" s="139">
        <f t="shared" ref="P84:X84" si="74">IF(P83="","",IF(P83&lt;0,0,IF(P83&lt;18,1,IF(P83&lt;36,2,3))))</f>
        <v>1</v>
      </c>
      <c r="Q84" s="139">
        <f t="shared" si="74"/>
        <v>2</v>
      </c>
      <c r="R84" s="139">
        <f t="shared" si="74"/>
        <v>1</v>
      </c>
      <c r="S84" s="139">
        <f t="shared" si="74"/>
        <v>2</v>
      </c>
      <c r="T84" s="139">
        <f t="shared" si="74"/>
        <v>1</v>
      </c>
      <c r="U84" s="139">
        <f t="shared" si="74"/>
        <v>1</v>
      </c>
      <c r="V84" s="139">
        <f t="shared" si="74"/>
        <v>2</v>
      </c>
      <c r="W84" s="139">
        <f t="shared" si="74"/>
        <v>2</v>
      </c>
      <c r="X84" s="139">
        <f t="shared" si="74"/>
        <v>2</v>
      </c>
      <c r="Y84" s="139"/>
      <c r="Z84" s="139"/>
      <c r="AA84" s="139"/>
      <c r="AB84" s="139">
        <f t="shared" ref="AB84:AJ84" si="75">IF(AB83="","",IF(AB83&lt;0,0,IF(AB83&lt;18,1,IF(AB83&lt;36,2,3))))</f>
        <v>1</v>
      </c>
      <c r="AC84" s="139">
        <f t="shared" si="75"/>
        <v>2</v>
      </c>
      <c r="AD84" s="139">
        <f t="shared" si="75"/>
        <v>1</v>
      </c>
      <c r="AE84" s="139">
        <f t="shared" si="75"/>
        <v>2</v>
      </c>
      <c r="AF84" s="139">
        <f t="shared" si="75"/>
        <v>1</v>
      </c>
      <c r="AG84" s="139">
        <f t="shared" si="75"/>
        <v>1</v>
      </c>
      <c r="AH84" s="139">
        <f t="shared" si="75"/>
        <v>2</v>
      </c>
      <c r="AI84" s="139">
        <f t="shared" si="75"/>
        <v>2</v>
      </c>
      <c r="AJ84" s="139">
        <f t="shared" si="75"/>
        <v>1</v>
      </c>
      <c r="AK84" s="140"/>
      <c r="AL84" s="139"/>
      <c r="AM84" s="50"/>
      <c r="AN84" s="136" t="s">
        <v>33</v>
      </c>
    </row>
    <row r="85" spans="2:40" ht="15">
      <c r="D85" s="97"/>
      <c r="E85" s="98"/>
      <c r="F85" s="98"/>
      <c r="G85" s="98"/>
      <c r="H85" s="98"/>
      <c r="I85" s="98"/>
      <c r="J85" s="98"/>
      <c r="K85" s="98"/>
      <c r="L85" s="132"/>
      <c r="M85" s="143" t="s">
        <v>31</v>
      </c>
      <c r="N85" s="94" t="s">
        <v>38</v>
      </c>
      <c r="O85" s="50"/>
      <c r="P85" s="141">
        <f>IFERROR(IF((P$4-P82+2+P84)&lt;0,0,IF(P82="","",(P$4-P82+2+P84))),"")</f>
        <v>1</v>
      </c>
      <c r="Q85" s="141">
        <f t="shared" ref="Q85:X85" si="76">IFERROR(IF((Q$4-Q82+2+Q84)&lt;0,0,IF(Q82="","",(Q$4-Q82+2+Q84))),"")</f>
        <v>0</v>
      </c>
      <c r="R85" s="141">
        <f t="shared" si="76"/>
        <v>0</v>
      </c>
      <c r="S85" s="141">
        <f t="shared" si="76"/>
        <v>2</v>
      </c>
      <c r="T85" s="141">
        <f t="shared" si="76"/>
        <v>1</v>
      </c>
      <c r="U85" s="141">
        <f t="shared" si="76"/>
        <v>0</v>
      </c>
      <c r="V85" s="141">
        <f t="shared" si="76"/>
        <v>3</v>
      </c>
      <c r="W85" s="141">
        <f t="shared" si="76"/>
        <v>1</v>
      </c>
      <c r="X85" s="141">
        <f t="shared" si="76"/>
        <v>2</v>
      </c>
      <c r="Y85" s="139"/>
      <c r="Z85" s="20">
        <f>SUM(P85:X85)</f>
        <v>10</v>
      </c>
      <c r="AA85" s="139"/>
      <c r="AB85" s="141">
        <f t="shared" ref="AB85:AJ85" si="77">IFERROR(IF((AB$4-AB82+2+AB84)&lt;0,0,IF(AB82="","",(AB$4-AB82+2+AB84))),"")</f>
        <v>1</v>
      </c>
      <c r="AC85" s="141">
        <f t="shared" si="77"/>
        <v>0</v>
      </c>
      <c r="AD85" s="141">
        <f t="shared" si="77"/>
        <v>2</v>
      </c>
      <c r="AE85" s="141">
        <f t="shared" si="77"/>
        <v>2</v>
      </c>
      <c r="AF85" s="141">
        <f t="shared" si="77"/>
        <v>3</v>
      </c>
      <c r="AG85" s="141">
        <f t="shared" si="77"/>
        <v>2</v>
      </c>
      <c r="AH85" s="141">
        <f t="shared" si="77"/>
        <v>3</v>
      </c>
      <c r="AI85" s="141">
        <f t="shared" si="77"/>
        <v>1</v>
      </c>
      <c r="AJ85" s="141">
        <f t="shared" si="77"/>
        <v>3</v>
      </c>
      <c r="AK85" s="140"/>
      <c r="AL85" s="20">
        <f>SUM(AB85:AJ85)</f>
        <v>17</v>
      </c>
      <c r="AM85" s="50"/>
      <c r="AN85" s="137">
        <f>SUM(Z85,AL85)</f>
        <v>27</v>
      </c>
    </row>
    <row r="86" spans="2:40" ht="15" thickBot="1"/>
    <row r="87" spans="2:40" ht="19.5" customHeight="1">
      <c r="B87" s="148" t="s">
        <v>44</v>
      </c>
      <c r="D87" s="88"/>
      <c r="E87" s="89"/>
      <c r="F87" s="90" t="s">
        <v>28</v>
      </c>
      <c r="G87" s="90" t="s">
        <v>13</v>
      </c>
      <c r="H87" s="90" t="s">
        <v>20</v>
      </c>
      <c r="I87" s="90" t="s">
        <v>11</v>
      </c>
      <c r="J87" s="90" t="s">
        <v>12</v>
      </c>
      <c r="K87" s="91" t="s">
        <v>6</v>
      </c>
      <c r="L87" s="91" t="s">
        <v>15</v>
      </c>
      <c r="M87" s="91" t="s">
        <v>32</v>
      </c>
      <c r="N87" s="91" t="s">
        <v>35</v>
      </c>
      <c r="O87" s="129"/>
      <c r="P87" s="130">
        <v>1</v>
      </c>
      <c r="Q87" s="130">
        <v>2</v>
      </c>
      <c r="R87" s="130">
        <v>3</v>
      </c>
      <c r="S87" s="130">
        <v>4</v>
      </c>
      <c r="T87" s="130">
        <v>5</v>
      </c>
      <c r="U87" s="130">
        <v>6</v>
      </c>
      <c r="V87" s="130">
        <v>7</v>
      </c>
      <c r="W87" s="130">
        <v>8</v>
      </c>
      <c r="X87" s="130">
        <v>9</v>
      </c>
      <c r="Y87" s="129"/>
      <c r="Z87" s="130" t="s">
        <v>0</v>
      </c>
      <c r="AA87" s="129"/>
      <c r="AB87" s="130">
        <v>10</v>
      </c>
      <c r="AC87" s="130">
        <v>11</v>
      </c>
      <c r="AD87" s="130">
        <v>12</v>
      </c>
      <c r="AE87" s="130">
        <v>13</v>
      </c>
      <c r="AF87" s="130">
        <v>14</v>
      </c>
      <c r="AG87" s="130">
        <v>15</v>
      </c>
      <c r="AH87" s="130">
        <v>16</v>
      </c>
      <c r="AI87" s="130">
        <v>17</v>
      </c>
      <c r="AJ87" s="130">
        <v>18</v>
      </c>
      <c r="AK87" s="36"/>
      <c r="AL87" s="130" t="s">
        <v>1</v>
      </c>
      <c r="AM87" s="134"/>
      <c r="AN87" s="131" t="s">
        <v>34</v>
      </c>
    </row>
    <row r="88" spans="2:40" ht="15">
      <c r="B88" s="1" t="s">
        <v>41</v>
      </c>
      <c r="D88" s="92"/>
      <c r="E88" s="93"/>
      <c r="F88" s="127"/>
      <c r="G88" s="94" t="s">
        <v>21</v>
      </c>
      <c r="H88" s="94" t="s">
        <v>25</v>
      </c>
      <c r="I88" s="94">
        <v>72</v>
      </c>
      <c r="J88" s="94">
        <v>140</v>
      </c>
      <c r="K88" s="127">
        <v>12</v>
      </c>
      <c r="L88" s="95">
        <f>IF(K88="","X",(IFERROR(ROUND((K88*J88/113)+I88-$AN$4,0),"X")))</f>
        <v>33</v>
      </c>
      <c r="M88" s="128">
        <v>1</v>
      </c>
      <c r="N88" s="96">
        <v>20</v>
      </c>
      <c r="O88" s="27"/>
      <c r="P88" s="138">
        <v>4</v>
      </c>
      <c r="Q88" s="138">
        <v>7</v>
      </c>
      <c r="R88" s="138">
        <v>6</v>
      </c>
      <c r="S88" s="138">
        <v>6</v>
      </c>
      <c r="T88" s="138">
        <v>4</v>
      </c>
      <c r="U88" s="138">
        <v>4</v>
      </c>
      <c r="V88" s="138">
        <v>6</v>
      </c>
      <c r="W88" s="138">
        <v>4</v>
      </c>
      <c r="X88" s="138">
        <v>5</v>
      </c>
      <c r="Y88" s="21"/>
      <c r="Z88" s="20">
        <f>SUM(P88:X88)</f>
        <v>46</v>
      </c>
      <c r="AA88" s="21"/>
      <c r="AB88" s="127">
        <v>5</v>
      </c>
      <c r="AC88" s="127">
        <v>7</v>
      </c>
      <c r="AD88" s="127">
        <v>5</v>
      </c>
      <c r="AE88" s="127">
        <v>6</v>
      </c>
      <c r="AF88" s="127">
        <v>4</v>
      </c>
      <c r="AG88" s="127">
        <v>5</v>
      </c>
      <c r="AH88" s="127">
        <v>4</v>
      </c>
      <c r="AI88" s="127">
        <v>7</v>
      </c>
      <c r="AJ88" s="127">
        <v>6</v>
      </c>
      <c r="AK88" s="17"/>
      <c r="AL88" s="20">
        <f>SUM(AB88:AJ88)</f>
        <v>49</v>
      </c>
      <c r="AM88" s="46"/>
      <c r="AN88" s="133">
        <f>AL88+Z88</f>
        <v>95</v>
      </c>
    </row>
    <row r="89" spans="2:40" hidden="1">
      <c r="D89" s="97"/>
      <c r="E89" s="98"/>
      <c r="F89" s="98"/>
      <c r="G89" s="98"/>
      <c r="H89" s="98"/>
      <c r="I89" s="98"/>
      <c r="J89" s="98"/>
      <c r="K89" s="98"/>
      <c r="L89" s="154" t="s">
        <v>16</v>
      </c>
      <c r="M89" s="154"/>
      <c r="N89" s="147"/>
      <c r="O89" s="50"/>
      <c r="P89" s="139">
        <f t="shared" ref="P89:X89" si="78">IFERROR($N88-P$5,"")</f>
        <v>5</v>
      </c>
      <c r="Q89" s="139">
        <f t="shared" si="78"/>
        <v>17</v>
      </c>
      <c r="R89" s="139">
        <f t="shared" si="78"/>
        <v>3</v>
      </c>
      <c r="S89" s="139">
        <f t="shared" si="78"/>
        <v>19</v>
      </c>
      <c r="T89" s="139">
        <f t="shared" si="78"/>
        <v>7</v>
      </c>
      <c r="U89" s="139">
        <f t="shared" si="78"/>
        <v>9</v>
      </c>
      <c r="V89" s="139">
        <f t="shared" si="78"/>
        <v>13</v>
      </c>
      <c r="W89" s="139">
        <f t="shared" si="78"/>
        <v>15</v>
      </c>
      <c r="X89" s="139">
        <f t="shared" si="78"/>
        <v>11</v>
      </c>
      <c r="Y89" s="139"/>
      <c r="Z89" s="139"/>
      <c r="AA89" s="139"/>
      <c r="AB89" s="139">
        <f t="shared" ref="AB89:AJ89" si="79">IFERROR($N88-AB$5,"")</f>
        <v>4</v>
      </c>
      <c r="AC89" s="139">
        <f t="shared" si="79"/>
        <v>16</v>
      </c>
      <c r="AD89" s="139">
        <f t="shared" si="79"/>
        <v>2</v>
      </c>
      <c r="AE89" s="139">
        <f t="shared" si="79"/>
        <v>18</v>
      </c>
      <c r="AF89" s="139">
        <f t="shared" si="79"/>
        <v>6</v>
      </c>
      <c r="AG89" s="139">
        <f t="shared" si="79"/>
        <v>8</v>
      </c>
      <c r="AH89" s="139">
        <f t="shared" si="79"/>
        <v>12</v>
      </c>
      <c r="AI89" s="139">
        <f t="shared" si="79"/>
        <v>14</v>
      </c>
      <c r="AJ89" s="139">
        <f t="shared" si="79"/>
        <v>10</v>
      </c>
      <c r="AK89" s="140"/>
      <c r="AL89" s="139"/>
      <c r="AM89" s="50"/>
      <c r="AN89" s="50"/>
    </row>
    <row r="90" spans="2:40">
      <c r="D90" s="97"/>
      <c r="E90" s="98"/>
      <c r="F90" s="98"/>
      <c r="G90" s="98"/>
      <c r="H90" s="98"/>
      <c r="I90" s="98"/>
      <c r="J90" s="98"/>
      <c r="K90" s="98"/>
      <c r="L90" s="142" t="s">
        <v>36</v>
      </c>
      <c r="M90" s="142"/>
      <c r="N90" s="146" t="s">
        <v>37</v>
      </c>
      <c r="O90" s="50"/>
      <c r="P90" s="139">
        <f t="shared" ref="P90:X90" si="80">IF(P89="","",IF(P89&lt;0,0,IF(P89&lt;18,1,IF(P89&lt;36,2,3))))</f>
        <v>1</v>
      </c>
      <c r="Q90" s="139">
        <f t="shared" si="80"/>
        <v>1</v>
      </c>
      <c r="R90" s="139">
        <f t="shared" si="80"/>
        <v>1</v>
      </c>
      <c r="S90" s="139">
        <f t="shared" si="80"/>
        <v>2</v>
      </c>
      <c r="T90" s="139">
        <f t="shared" si="80"/>
        <v>1</v>
      </c>
      <c r="U90" s="139">
        <f t="shared" si="80"/>
        <v>1</v>
      </c>
      <c r="V90" s="139">
        <f t="shared" si="80"/>
        <v>1</v>
      </c>
      <c r="W90" s="139">
        <f t="shared" si="80"/>
        <v>1</v>
      </c>
      <c r="X90" s="139">
        <f t="shared" si="80"/>
        <v>1</v>
      </c>
      <c r="Y90" s="139"/>
      <c r="Z90" s="139"/>
      <c r="AA90" s="139"/>
      <c r="AB90" s="139">
        <f t="shared" ref="AB90:AJ90" si="81">IF(AB89="","",IF(AB89&lt;0,0,IF(AB89&lt;18,1,IF(AB89&lt;36,2,3))))</f>
        <v>1</v>
      </c>
      <c r="AC90" s="139">
        <f t="shared" si="81"/>
        <v>1</v>
      </c>
      <c r="AD90" s="139">
        <f t="shared" si="81"/>
        <v>1</v>
      </c>
      <c r="AE90" s="139">
        <f t="shared" si="81"/>
        <v>2</v>
      </c>
      <c r="AF90" s="139">
        <f t="shared" si="81"/>
        <v>1</v>
      </c>
      <c r="AG90" s="139">
        <f t="shared" si="81"/>
        <v>1</v>
      </c>
      <c r="AH90" s="139">
        <f t="shared" si="81"/>
        <v>1</v>
      </c>
      <c r="AI90" s="139">
        <f t="shared" si="81"/>
        <v>1</v>
      </c>
      <c r="AJ90" s="139">
        <f t="shared" si="81"/>
        <v>1</v>
      </c>
      <c r="AK90" s="140"/>
      <c r="AL90" s="139"/>
      <c r="AM90" s="50"/>
      <c r="AN90" s="136" t="s">
        <v>33</v>
      </c>
    </row>
    <row r="91" spans="2:40" ht="15">
      <c r="D91" s="97"/>
      <c r="E91" s="98"/>
      <c r="F91" s="98"/>
      <c r="G91" s="98"/>
      <c r="H91" s="98"/>
      <c r="I91" s="98"/>
      <c r="J91" s="98"/>
      <c r="K91" s="98"/>
      <c r="L91" s="132"/>
      <c r="M91" s="143" t="s">
        <v>31</v>
      </c>
      <c r="N91" s="94" t="s">
        <v>38</v>
      </c>
      <c r="O91" s="50"/>
      <c r="P91" s="141">
        <f>IFERROR(IF((P$4-P88+2+P90)&lt;0,0,IF(P88="","",(P$4-P88+2+P90))),"")</f>
        <v>2</v>
      </c>
      <c r="Q91" s="141">
        <f t="shared" ref="Q91:X91" si="82">IFERROR(IF((Q$4-Q88+2+Q90)&lt;0,0,IF(Q88="","",(Q$4-Q88+2+Q90))),"")</f>
        <v>0</v>
      </c>
      <c r="R91" s="141">
        <f t="shared" si="82"/>
        <v>0</v>
      </c>
      <c r="S91" s="141">
        <f t="shared" si="82"/>
        <v>1</v>
      </c>
      <c r="T91" s="141">
        <f t="shared" si="82"/>
        <v>2</v>
      </c>
      <c r="U91" s="141">
        <f t="shared" si="82"/>
        <v>2</v>
      </c>
      <c r="V91" s="141">
        <f t="shared" si="82"/>
        <v>0</v>
      </c>
      <c r="W91" s="141">
        <f t="shared" si="82"/>
        <v>2</v>
      </c>
      <c r="X91" s="141">
        <f t="shared" si="82"/>
        <v>1</v>
      </c>
      <c r="Y91" s="139"/>
      <c r="Z91" s="20">
        <f>SUM(P91:X91)</f>
        <v>10</v>
      </c>
      <c r="AA91" s="139"/>
      <c r="AB91" s="141">
        <f t="shared" ref="AB91:AJ91" si="83">IFERROR(IF((AB$4-AB88+2+AB90)&lt;0,0,IF(AB88="","",(AB$4-AB88+2+AB90))),"")</f>
        <v>1</v>
      </c>
      <c r="AC91" s="141">
        <f t="shared" si="83"/>
        <v>0</v>
      </c>
      <c r="AD91" s="141">
        <f t="shared" si="83"/>
        <v>1</v>
      </c>
      <c r="AE91" s="141">
        <f t="shared" si="83"/>
        <v>1</v>
      </c>
      <c r="AF91" s="141">
        <f t="shared" si="83"/>
        <v>2</v>
      </c>
      <c r="AG91" s="141">
        <f t="shared" si="83"/>
        <v>1</v>
      </c>
      <c r="AH91" s="141">
        <f t="shared" si="83"/>
        <v>2</v>
      </c>
      <c r="AI91" s="141">
        <f t="shared" si="83"/>
        <v>0</v>
      </c>
      <c r="AJ91" s="141">
        <f t="shared" si="83"/>
        <v>0</v>
      </c>
      <c r="AK91" s="140"/>
      <c r="AL91" s="20">
        <f>SUM(AB91:AJ91)</f>
        <v>8</v>
      </c>
      <c r="AM91" s="50"/>
      <c r="AN91" s="137">
        <f>SUM(Z91,AL91)</f>
        <v>18</v>
      </c>
    </row>
    <row r="92" spans="2:40" ht="15" thickBot="1"/>
    <row r="93" spans="2:40" ht="15.75" customHeight="1">
      <c r="B93" s="148" t="s">
        <v>44</v>
      </c>
      <c r="D93" s="88"/>
      <c r="E93" s="89"/>
      <c r="F93" s="90" t="s">
        <v>28</v>
      </c>
      <c r="G93" s="90" t="s">
        <v>13</v>
      </c>
      <c r="H93" s="90" t="s">
        <v>20</v>
      </c>
      <c r="I93" s="90" t="s">
        <v>11</v>
      </c>
      <c r="J93" s="90" t="s">
        <v>12</v>
      </c>
      <c r="K93" s="91" t="s">
        <v>6</v>
      </c>
      <c r="L93" s="91" t="s">
        <v>15</v>
      </c>
      <c r="M93" s="91" t="s">
        <v>32</v>
      </c>
      <c r="N93" s="91" t="s">
        <v>35</v>
      </c>
      <c r="O93" s="129"/>
      <c r="P93" s="130">
        <v>1</v>
      </c>
      <c r="Q93" s="130">
        <v>2</v>
      </c>
      <c r="R93" s="130">
        <v>3</v>
      </c>
      <c r="S93" s="130">
        <v>4</v>
      </c>
      <c r="T93" s="130">
        <v>5</v>
      </c>
      <c r="U93" s="130">
        <v>6</v>
      </c>
      <c r="V93" s="130">
        <v>7</v>
      </c>
      <c r="W93" s="130">
        <v>8</v>
      </c>
      <c r="X93" s="130">
        <v>9</v>
      </c>
      <c r="Y93" s="129"/>
      <c r="Z93" s="130" t="s">
        <v>0</v>
      </c>
      <c r="AA93" s="129"/>
      <c r="AB93" s="130">
        <v>10</v>
      </c>
      <c r="AC93" s="130">
        <v>11</v>
      </c>
      <c r="AD93" s="130">
        <v>12</v>
      </c>
      <c r="AE93" s="130">
        <v>13</v>
      </c>
      <c r="AF93" s="130">
        <v>14</v>
      </c>
      <c r="AG93" s="130">
        <v>15</v>
      </c>
      <c r="AH93" s="130">
        <v>16</v>
      </c>
      <c r="AI93" s="130">
        <v>17</v>
      </c>
      <c r="AJ93" s="130">
        <v>18</v>
      </c>
      <c r="AK93" s="36"/>
      <c r="AL93" s="130" t="s">
        <v>1</v>
      </c>
      <c r="AM93" s="134"/>
      <c r="AN93" s="131" t="s">
        <v>34</v>
      </c>
    </row>
    <row r="94" spans="2:40" ht="15">
      <c r="B94" s="1" t="s">
        <v>70</v>
      </c>
      <c r="D94" s="92"/>
      <c r="E94" s="93"/>
      <c r="F94" s="127"/>
      <c r="G94" s="94" t="s">
        <v>21</v>
      </c>
      <c r="H94" s="94" t="s">
        <v>25</v>
      </c>
      <c r="I94" s="94">
        <v>72</v>
      </c>
      <c r="J94" s="94">
        <v>140</v>
      </c>
      <c r="K94" s="127">
        <v>12</v>
      </c>
      <c r="L94" s="95">
        <f>IF(K94="","X",(IFERROR(ROUND((K94*J94/113)+I94-$AN$4,0),"X")))</f>
        <v>33</v>
      </c>
      <c r="M94" s="128">
        <v>1</v>
      </c>
      <c r="N94" s="96">
        <v>29</v>
      </c>
      <c r="O94" s="27"/>
      <c r="P94" s="138">
        <v>6</v>
      </c>
      <c r="Q94" s="138">
        <v>6</v>
      </c>
      <c r="R94" s="138">
        <v>9</v>
      </c>
      <c r="S94" s="138">
        <v>7</v>
      </c>
      <c r="T94" s="138">
        <v>5</v>
      </c>
      <c r="U94" s="138">
        <v>7</v>
      </c>
      <c r="V94" s="138">
        <v>5</v>
      </c>
      <c r="W94" s="138">
        <v>5</v>
      </c>
      <c r="X94" s="138">
        <v>6</v>
      </c>
      <c r="Y94" s="21"/>
      <c r="Z94" s="20">
        <f>SUM(P94:X94)</f>
        <v>56</v>
      </c>
      <c r="AA94" s="21"/>
      <c r="AB94" s="127">
        <v>5</v>
      </c>
      <c r="AC94" s="127">
        <v>6</v>
      </c>
      <c r="AD94" s="127">
        <v>4</v>
      </c>
      <c r="AE94" s="127">
        <v>5</v>
      </c>
      <c r="AF94" s="127">
        <v>4</v>
      </c>
      <c r="AG94" s="127">
        <v>4</v>
      </c>
      <c r="AH94" s="127">
        <v>3</v>
      </c>
      <c r="AI94" s="127">
        <v>10</v>
      </c>
      <c r="AJ94" s="127">
        <v>5</v>
      </c>
      <c r="AK94" s="17"/>
      <c r="AL94" s="20">
        <f>SUM(AB94:AJ94)</f>
        <v>46</v>
      </c>
      <c r="AM94" s="46"/>
      <c r="AN94" s="133">
        <f>AL94+Z94</f>
        <v>102</v>
      </c>
    </row>
    <row r="95" spans="2:40" ht="14.25" hidden="1" customHeight="1">
      <c r="D95" s="97"/>
      <c r="E95" s="98"/>
      <c r="F95" s="98"/>
      <c r="G95" s="98"/>
      <c r="H95" s="98"/>
      <c r="I95" s="98"/>
      <c r="J95" s="98"/>
      <c r="K95" s="98"/>
      <c r="L95" s="154" t="s">
        <v>16</v>
      </c>
      <c r="M95" s="154"/>
      <c r="N95" s="154"/>
      <c r="O95" s="50"/>
      <c r="P95" s="139">
        <f t="shared" ref="P95:X95" si="84">IFERROR($N94-P$5,"")</f>
        <v>14</v>
      </c>
      <c r="Q95" s="139">
        <f t="shared" si="84"/>
        <v>26</v>
      </c>
      <c r="R95" s="139">
        <f t="shared" si="84"/>
        <v>12</v>
      </c>
      <c r="S95" s="139">
        <f t="shared" si="84"/>
        <v>28</v>
      </c>
      <c r="T95" s="139">
        <f t="shared" si="84"/>
        <v>16</v>
      </c>
      <c r="U95" s="139">
        <f t="shared" si="84"/>
        <v>18</v>
      </c>
      <c r="V95" s="139">
        <f t="shared" si="84"/>
        <v>22</v>
      </c>
      <c r="W95" s="139">
        <f t="shared" si="84"/>
        <v>24</v>
      </c>
      <c r="X95" s="139">
        <f t="shared" si="84"/>
        <v>20</v>
      </c>
      <c r="Y95" s="139"/>
      <c r="Z95" s="139"/>
      <c r="AA95" s="139"/>
      <c r="AB95" s="139">
        <f t="shared" ref="AB95:AJ95" si="85">IFERROR($N94-AB$5,"")</f>
        <v>13</v>
      </c>
      <c r="AC95" s="139">
        <f t="shared" si="85"/>
        <v>25</v>
      </c>
      <c r="AD95" s="139">
        <f t="shared" si="85"/>
        <v>11</v>
      </c>
      <c r="AE95" s="139">
        <f t="shared" si="85"/>
        <v>27</v>
      </c>
      <c r="AF95" s="139">
        <f t="shared" si="85"/>
        <v>15</v>
      </c>
      <c r="AG95" s="139">
        <f t="shared" si="85"/>
        <v>17</v>
      </c>
      <c r="AH95" s="139">
        <f t="shared" si="85"/>
        <v>21</v>
      </c>
      <c r="AI95" s="139">
        <f t="shared" si="85"/>
        <v>23</v>
      </c>
      <c r="AJ95" s="139">
        <f t="shared" si="85"/>
        <v>19</v>
      </c>
      <c r="AK95" s="140"/>
      <c r="AL95" s="139"/>
      <c r="AM95" s="50"/>
      <c r="AN95" s="50"/>
    </row>
    <row r="96" spans="2:40">
      <c r="D96" s="97"/>
      <c r="E96" s="98"/>
      <c r="F96" s="98"/>
      <c r="G96" s="98"/>
      <c r="H96" s="98"/>
      <c r="I96" s="98"/>
      <c r="J96" s="98"/>
      <c r="K96" s="98"/>
      <c r="L96" s="142" t="s">
        <v>36</v>
      </c>
      <c r="M96" s="142"/>
      <c r="N96" s="146" t="s">
        <v>37</v>
      </c>
      <c r="O96" s="50"/>
      <c r="P96" s="139">
        <f t="shared" ref="P96:X96" si="86">IF(P95="","",IF(P95&lt;0,0,IF(P95&lt;18,1,IF(P95&lt;36,2,3))))</f>
        <v>1</v>
      </c>
      <c r="Q96" s="139">
        <f t="shared" si="86"/>
        <v>2</v>
      </c>
      <c r="R96" s="139">
        <f t="shared" si="86"/>
        <v>1</v>
      </c>
      <c r="S96" s="139">
        <f t="shared" si="86"/>
        <v>2</v>
      </c>
      <c r="T96" s="139">
        <f t="shared" si="86"/>
        <v>1</v>
      </c>
      <c r="U96" s="139">
        <f t="shared" si="86"/>
        <v>2</v>
      </c>
      <c r="V96" s="139">
        <f t="shared" si="86"/>
        <v>2</v>
      </c>
      <c r="W96" s="139">
        <f t="shared" si="86"/>
        <v>2</v>
      </c>
      <c r="X96" s="139">
        <f t="shared" si="86"/>
        <v>2</v>
      </c>
      <c r="Y96" s="139"/>
      <c r="Z96" s="139"/>
      <c r="AA96" s="139"/>
      <c r="AB96" s="139">
        <f t="shared" ref="AB96:AJ96" si="87">IF(AB95="","",IF(AB95&lt;0,0,IF(AB95&lt;18,1,IF(AB95&lt;36,2,3))))</f>
        <v>1</v>
      </c>
      <c r="AC96" s="139">
        <f t="shared" si="87"/>
        <v>2</v>
      </c>
      <c r="AD96" s="139">
        <f t="shared" si="87"/>
        <v>1</v>
      </c>
      <c r="AE96" s="139">
        <f t="shared" si="87"/>
        <v>2</v>
      </c>
      <c r="AF96" s="139">
        <f t="shared" si="87"/>
        <v>1</v>
      </c>
      <c r="AG96" s="139">
        <f t="shared" si="87"/>
        <v>1</v>
      </c>
      <c r="AH96" s="139">
        <f t="shared" si="87"/>
        <v>2</v>
      </c>
      <c r="AI96" s="139">
        <f t="shared" si="87"/>
        <v>2</v>
      </c>
      <c r="AJ96" s="139">
        <f t="shared" si="87"/>
        <v>2</v>
      </c>
      <c r="AK96" s="140"/>
      <c r="AL96" s="139"/>
      <c r="AM96" s="50"/>
      <c r="AN96" s="136" t="s">
        <v>33</v>
      </c>
    </row>
    <row r="97" spans="4:40" ht="15">
      <c r="D97" s="97"/>
      <c r="E97" s="98"/>
      <c r="F97" s="98"/>
      <c r="G97" s="98"/>
      <c r="H97" s="98"/>
      <c r="I97" s="98"/>
      <c r="J97" s="98"/>
      <c r="K97" s="98"/>
      <c r="L97" s="132"/>
      <c r="M97" s="143" t="s">
        <v>31</v>
      </c>
      <c r="N97" s="94" t="s">
        <v>38</v>
      </c>
      <c r="O97" s="50"/>
      <c r="P97" s="141">
        <f>IFERROR(IF((P$4-P94+2+P96)&lt;0,0,IF(P94="","",(P$4-P94+2+P96))),"")</f>
        <v>0</v>
      </c>
      <c r="Q97" s="141">
        <f t="shared" ref="Q97:X97" si="88">IFERROR(IF((Q$4-Q94+2+Q96)&lt;0,0,IF(Q94="","",(Q$4-Q94+2+Q96))),"")</f>
        <v>1</v>
      </c>
      <c r="R97" s="141">
        <f t="shared" si="88"/>
        <v>0</v>
      </c>
      <c r="S97" s="141">
        <f t="shared" si="88"/>
        <v>0</v>
      </c>
      <c r="T97" s="141">
        <f t="shared" si="88"/>
        <v>1</v>
      </c>
      <c r="U97" s="141">
        <f t="shared" si="88"/>
        <v>0</v>
      </c>
      <c r="V97" s="141">
        <f t="shared" si="88"/>
        <v>2</v>
      </c>
      <c r="W97" s="141">
        <f t="shared" si="88"/>
        <v>2</v>
      </c>
      <c r="X97" s="141">
        <f t="shared" si="88"/>
        <v>1</v>
      </c>
      <c r="Y97" s="139"/>
      <c r="Z97" s="20">
        <f>SUM(P97:X97)</f>
        <v>7</v>
      </c>
      <c r="AA97" s="139"/>
      <c r="AB97" s="141">
        <f t="shared" ref="AB97:AJ97" si="89">IFERROR(IF((AB$4-AB94+2+AB96)&lt;0,0,IF(AB94="","",(AB$4-AB94+2+AB96))),"")</f>
        <v>1</v>
      </c>
      <c r="AC97" s="141">
        <f t="shared" si="89"/>
        <v>1</v>
      </c>
      <c r="AD97" s="141">
        <f t="shared" si="89"/>
        <v>2</v>
      </c>
      <c r="AE97" s="141">
        <f t="shared" si="89"/>
        <v>2</v>
      </c>
      <c r="AF97" s="141">
        <f t="shared" si="89"/>
        <v>2</v>
      </c>
      <c r="AG97" s="141">
        <f t="shared" si="89"/>
        <v>2</v>
      </c>
      <c r="AH97" s="141">
        <f t="shared" si="89"/>
        <v>4</v>
      </c>
      <c r="AI97" s="141">
        <f t="shared" si="89"/>
        <v>0</v>
      </c>
      <c r="AJ97" s="141">
        <f t="shared" si="89"/>
        <v>2</v>
      </c>
      <c r="AK97" s="140"/>
      <c r="AL97" s="20">
        <f>SUM(AB97:AJ97)</f>
        <v>16</v>
      </c>
      <c r="AM97" s="50"/>
      <c r="AN97" s="137">
        <f>SUM(Z97,AL97)</f>
        <v>23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2"/>
  <sheetViews>
    <sheetView workbookViewId="0">
      <selection activeCell="E29" sqref="E29"/>
    </sheetView>
  </sheetViews>
  <sheetFormatPr defaultRowHeight="14.25"/>
  <cols>
    <col min="1" max="1" width="17.875" bestFit="1" customWidth="1"/>
    <col min="2" max="2" width="14.625" style="150" customWidth="1"/>
    <col min="3" max="4" width="20.125" style="150" customWidth="1"/>
    <col min="5" max="5" width="17.25" style="150" customWidth="1"/>
    <col min="6" max="6" width="18.625" customWidth="1"/>
  </cols>
  <sheetData>
    <row r="3" spans="1:6">
      <c r="A3" s="151" t="s">
        <v>42</v>
      </c>
      <c r="B3" s="152" t="s">
        <v>35</v>
      </c>
      <c r="C3" s="152" t="s">
        <v>43</v>
      </c>
      <c r="D3" s="152" t="s">
        <v>57</v>
      </c>
      <c r="E3" s="152" t="s">
        <v>38</v>
      </c>
      <c r="F3" s="157" t="s">
        <v>58</v>
      </c>
    </row>
    <row r="4" spans="1:6" ht="15">
      <c r="A4" s="151" t="str">
        <f>'Cup 21.05.2022'!B40</f>
        <v>Krzysztof Arbus</v>
      </c>
      <c r="B4" s="153">
        <f>'Cup 21.05.2022'!N40</f>
        <v>36</v>
      </c>
      <c r="C4" s="152">
        <f>'Cup 21.05.2022'!AN40</f>
        <v>74</v>
      </c>
      <c r="D4" s="158">
        <v>71</v>
      </c>
      <c r="E4" s="152">
        <f>'Cup 21.05.2022'!AN43</f>
        <v>52</v>
      </c>
      <c r="F4" s="158">
        <v>100</v>
      </c>
    </row>
    <row r="5" spans="1:6" ht="15">
      <c r="A5" s="151" t="str">
        <f>'Cup 21.05.2022'!B46</f>
        <v>Janina Litwiniuk</v>
      </c>
      <c r="B5" s="153">
        <f>'Cup 21.05.2022'!N46</f>
        <v>23</v>
      </c>
      <c r="C5" s="152">
        <f>'Cup 21.05.2022'!AN46</f>
        <v>76</v>
      </c>
      <c r="D5" s="158">
        <v>66</v>
      </c>
      <c r="E5" s="152">
        <f>'Cup 21.05.2022'!AN49</f>
        <v>38</v>
      </c>
      <c r="F5" s="158">
        <v>90</v>
      </c>
    </row>
    <row r="6" spans="1:6" ht="15">
      <c r="A6" s="151" t="str">
        <f>'Cup 21.05.2022'!B16</f>
        <v>Darek Żyliński</v>
      </c>
      <c r="B6" s="153">
        <f>'Cup 21.05.2022'!N16</f>
        <v>15</v>
      </c>
      <c r="C6" s="152">
        <f>'Cup 21.05.2022'!AN16</f>
        <v>69</v>
      </c>
      <c r="D6" s="158">
        <v>90</v>
      </c>
      <c r="E6" s="152">
        <f>'Cup 21.05.2022'!AN19</f>
        <v>36</v>
      </c>
      <c r="F6" s="158">
        <v>81</v>
      </c>
    </row>
    <row r="7" spans="1:6" ht="15">
      <c r="A7" s="151" t="str">
        <f>'Cup 21.05.2022'!B28</f>
        <v>Rafał Rejniak</v>
      </c>
      <c r="B7" s="153">
        <f>'Cup 21.05.2022'!N28</f>
        <v>19</v>
      </c>
      <c r="C7" s="152">
        <f>'Cup 21.05.2022'!AN28</f>
        <v>73</v>
      </c>
      <c r="D7" s="158">
        <v>77</v>
      </c>
      <c r="E7" s="152">
        <f>'Cup 21.05.2022'!AN31</f>
        <v>36</v>
      </c>
      <c r="F7" s="158">
        <v>77</v>
      </c>
    </row>
    <row r="8" spans="1:6" ht="15">
      <c r="A8" s="151" t="str">
        <f>'Cup 21.05.2022'!B10</f>
        <v>Piotr Słojewski</v>
      </c>
      <c r="B8" s="153">
        <f>'Cup 21.05.2022'!N10</f>
        <v>10</v>
      </c>
      <c r="C8" s="152">
        <f>'Cup 21.05.2022'!AN10</f>
        <v>66</v>
      </c>
      <c r="D8" s="158">
        <v>100</v>
      </c>
      <c r="E8" s="152">
        <f>'Cup 21.05.2022'!AN13</f>
        <v>34</v>
      </c>
      <c r="F8" s="158">
        <v>73</v>
      </c>
    </row>
    <row r="9" spans="1:6" ht="15">
      <c r="A9" s="151" t="str">
        <f>'Cup 21.05.2022'!B70</f>
        <v>Piotr Gurgul</v>
      </c>
      <c r="B9" s="153">
        <f>'Cup 21.05.2022'!N70</f>
        <v>22</v>
      </c>
      <c r="C9" s="152">
        <f>'Cup 21.05.2022'!AN70</f>
        <v>83</v>
      </c>
      <c r="D9" s="158">
        <v>56</v>
      </c>
      <c r="E9" s="152">
        <f>'Cup 21.05.2022'!AN73</f>
        <v>30</v>
      </c>
      <c r="F9" s="158">
        <v>69</v>
      </c>
    </row>
    <row r="10" spans="1:6" ht="15">
      <c r="A10" s="151" t="str">
        <f>'Cup 21.05.2022'!B22</f>
        <v>Jarek Płatek</v>
      </c>
      <c r="B10" s="153">
        <f>'Cup 21.05.2022'!N22</f>
        <v>10</v>
      </c>
      <c r="C10" s="152">
        <f>'Cup 21.05.2022'!AN22</f>
        <v>71</v>
      </c>
      <c r="D10" s="158">
        <v>81</v>
      </c>
      <c r="E10" s="152">
        <f>'Cup 21.05.2022'!AN25</f>
        <v>29</v>
      </c>
      <c r="F10" s="158">
        <v>65</v>
      </c>
    </row>
    <row r="11" spans="1:6" ht="15">
      <c r="A11" s="151" t="str">
        <f>'Cup 21.05.2022'!B58</f>
        <v>Jerzy Litwiniuk</v>
      </c>
      <c r="B11" s="153">
        <f>'Cup 21.05.2022'!N58</f>
        <v>19</v>
      </c>
      <c r="C11" s="152">
        <f>'Cup 21.05.2022'!AN58</f>
        <v>81</v>
      </c>
      <c r="D11" s="158">
        <v>60</v>
      </c>
      <c r="E11" s="152">
        <f>'Cup 21.05.2022'!AN61</f>
        <v>29</v>
      </c>
      <c r="F11" s="158">
        <v>65</v>
      </c>
    </row>
    <row r="12" spans="1:6" ht="15">
      <c r="A12" s="151" t="str">
        <f>'Cup 21.05.2022'!B52</f>
        <v>Jan Dopke</v>
      </c>
      <c r="B12" s="153">
        <f>'Cup 21.05.2022'!N52</f>
        <v>15</v>
      </c>
      <c r="C12" s="152">
        <f>'Cup 21.05.2022'!AN52</f>
        <v>78</v>
      </c>
      <c r="D12" s="158">
        <v>63</v>
      </c>
      <c r="E12" s="152">
        <f>'Cup 21.05.2022'!AN55</f>
        <v>28</v>
      </c>
      <c r="F12" s="158">
        <v>59</v>
      </c>
    </row>
    <row r="13" spans="1:6" ht="15">
      <c r="A13" s="151" t="str">
        <f>'Cup 21.05.2022'!B76</f>
        <v>Piotr Lorenc</v>
      </c>
      <c r="B13" s="153">
        <f>'Cup 21.05.2022'!N76</f>
        <v>20</v>
      </c>
      <c r="C13" s="152">
        <f>'Cup 21.05.2022'!AN76</f>
        <v>86</v>
      </c>
      <c r="D13" s="158">
        <v>51</v>
      </c>
      <c r="E13" s="152">
        <f>'Cup 21.05.2022'!AN79</f>
        <v>28</v>
      </c>
      <c r="F13" s="158">
        <v>59</v>
      </c>
    </row>
    <row r="14" spans="1:6" ht="15">
      <c r="A14" s="151" t="str">
        <f>'Cup 21.05.2022'!B64</f>
        <v>Janusz Burdak</v>
      </c>
      <c r="B14" s="153">
        <f>'Cup 21.05.2022'!N64</f>
        <v>16</v>
      </c>
      <c r="C14" s="152">
        <f>'Cup 21.05.2022'!AN64</f>
        <v>83</v>
      </c>
      <c r="D14" s="158">
        <v>56</v>
      </c>
      <c r="E14" s="152">
        <f>'Cup 21.05.2022'!AN67</f>
        <v>27</v>
      </c>
      <c r="F14" s="158">
        <v>53</v>
      </c>
    </row>
    <row r="15" spans="1:6" ht="15">
      <c r="A15" s="151" t="str">
        <f>'Cup 21.05.2022'!B82</f>
        <v>Rafał Krug</v>
      </c>
      <c r="B15" s="153">
        <f>'Cup 21.05.2022'!N82</f>
        <v>27</v>
      </c>
      <c r="C15" s="152">
        <f>'Cup 21.05.2022'!AN82</f>
        <v>94</v>
      </c>
      <c r="D15" s="158">
        <v>48</v>
      </c>
      <c r="E15" s="152">
        <f>'Cup 21.05.2022'!AN85</f>
        <v>27</v>
      </c>
      <c r="F15" s="158">
        <v>53</v>
      </c>
    </row>
    <row r="16" spans="1:6" ht="15">
      <c r="A16" s="151" t="str">
        <f>'Cup 21.05.2022'!B34</f>
        <v>Marek Bozić</v>
      </c>
      <c r="B16" s="153">
        <f>'Cup 21.05.2022'!N34</f>
        <v>8</v>
      </c>
      <c r="C16" s="152">
        <f>'Cup 21.05.2022'!AN34</f>
        <v>74</v>
      </c>
      <c r="D16" s="158">
        <v>71</v>
      </c>
      <c r="E16" s="152">
        <f>'Cup 21.05.2022'!AN37</f>
        <v>24</v>
      </c>
      <c r="F16" s="158">
        <v>48</v>
      </c>
    </row>
    <row r="17" spans="1:6" ht="15">
      <c r="A17" s="151" t="str">
        <f>'Cup 21.05.2022'!B94</f>
        <v>Janusz Górny</v>
      </c>
      <c r="B17" s="153">
        <f>'Cup 21.05.2022'!N94</f>
        <v>29</v>
      </c>
      <c r="C17" s="152">
        <f>'Cup 21.05.2022'!AN94</f>
        <v>102</v>
      </c>
      <c r="D17" s="158">
        <v>44</v>
      </c>
      <c r="E17" s="152">
        <f>'Cup 21.05.2022'!AN97</f>
        <v>23</v>
      </c>
      <c r="F17" s="158">
        <v>46</v>
      </c>
    </row>
    <row r="18" spans="1:6" ht="15">
      <c r="A18" s="151" t="str">
        <f>'Cup 21.05.2022'!B88</f>
        <v>Konrad Górny</v>
      </c>
      <c r="B18" s="153">
        <f>'Cup 21.05.2022'!N88</f>
        <v>20</v>
      </c>
      <c r="C18" s="152">
        <f>'Cup 21.05.2022'!AN88</f>
        <v>95</v>
      </c>
      <c r="D18" s="158">
        <v>46</v>
      </c>
      <c r="E18" s="152">
        <f>'Cup 21.05.2022'!AN91</f>
        <v>18</v>
      </c>
      <c r="F18" s="158">
        <v>44</v>
      </c>
    </row>
    <row r="22" spans="1:6">
      <c r="A22" s="203" t="s">
        <v>59</v>
      </c>
      <c r="B22" s="203"/>
    </row>
    <row r="23" spans="1:6" ht="15.75" thickBot="1">
      <c r="A23" s="155">
        <v>1</v>
      </c>
      <c r="B23" s="156">
        <v>100</v>
      </c>
    </row>
    <row r="24" spans="1:6" ht="15.75" thickBot="1">
      <c r="A24" s="155">
        <v>2</v>
      </c>
      <c r="B24" s="156">
        <v>90</v>
      </c>
    </row>
    <row r="25" spans="1:6" ht="15.75" thickBot="1">
      <c r="A25" s="155">
        <v>3</v>
      </c>
      <c r="B25" s="156">
        <v>81</v>
      </c>
    </row>
    <row r="26" spans="1:6" ht="15.75" thickBot="1">
      <c r="A26" s="155">
        <v>4</v>
      </c>
      <c r="B26" s="156">
        <v>77</v>
      </c>
    </row>
    <row r="27" spans="1:6" ht="15.75" thickBot="1">
      <c r="A27" s="155">
        <v>5</v>
      </c>
      <c r="B27" s="156">
        <v>73</v>
      </c>
    </row>
    <row r="28" spans="1:6" ht="15.75" thickBot="1">
      <c r="A28" s="155">
        <v>6</v>
      </c>
      <c r="B28" s="156">
        <v>69</v>
      </c>
    </row>
    <row r="29" spans="1:6" ht="15.75" thickBot="1">
      <c r="A29" s="155">
        <v>7</v>
      </c>
      <c r="B29" s="156">
        <v>66</v>
      </c>
    </row>
    <row r="30" spans="1:6" ht="15.75" thickBot="1">
      <c r="A30" s="155">
        <v>8</v>
      </c>
      <c r="B30" s="156">
        <v>63</v>
      </c>
    </row>
    <row r="31" spans="1:6" ht="15.75" thickBot="1">
      <c r="A31" s="155">
        <v>9</v>
      </c>
      <c r="B31" s="156">
        <v>60</v>
      </c>
    </row>
    <row r="32" spans="1:6" ht="15.75" thickBot="1">
      <c r="A32" s="155">
        <v>10</v>
      </c>
      <c r="B32" s="156">
        <v>57</v>
      </c>
    </row>
    <row r="33" spans="1:6" s="150" customFormat="1" ht="15.75" thickBot="1">
      <c r="A33" s="155">
        <v>11</v>
      </c>
      <c r="B33" s="156">
        <v>54</v>
      </c>
      <c r="F33"/>
    </row>
    <row r="34" spans="1:6" s="150" customFormat="1" ht="15.75" thickBot="1">
      <c r="A34" s="155">
        <v>12</v>
      </c>
      <c r="B34" s="156">
        <v>51</v>
      </c>
      <c r="F34"/>
    </row>
    <row r="35" spans="1:6" s="150" customFormat="1" ht="15.75" thickBot="1">
      <c r="A35" s="155">
        <v>13</v>
      </c>
      <c r="B35" s="156">
        <v>48</v>
      </c>
      <c r="F35"/>
    </row>
    <row r="36" spans="1:6" s="150" customFormat="1" ht="15.75" thickBot="1">
      <c r="A36" s="155">
        <v>14</v>
      </c>
      <c r="B36" s="156">
        <v>46</v>
      </c>
      <c r="F36"/>
    </row>
    <row r="37" spans="1:6" s="150" customFormat="1" ht="15.75" thickBot="1">
      <c r="A37" s="155">
        <v>15</v>
      </c>
      <c r="B37" s="156">
        <v>44</v>
      </c>
      <c r="F37"/>
    </row>
    <row r="38" spans="1:6" s="150" customFormat="1" ht="15.75" thickBot="1">
      <c r="A38" s="155">
        <v>16</v>
      </c>
      <c r="B38" s="156">
        <v>42</v>
      </c>
      <c r="F38"/>
    </row>
    <row r="39" spans="1:6" s="150" customFormat="1" ht="15.75" thickBot="1">
      <c r="A39" s="155">
        <v>17</v>
      </c>
      <c r="B39" s="156">
        <v>40</v>
      </c>
      <c r="F39"/>
    </row>
    <row r="40" spans="1:6" s="150" customFormat="1" ht="15.75" thickBot="1">
      <c r="A40" s="155">
        <v>18</v>
      </c>
      <c r="B40" s="156">
        <v>38</v>
      </c>
      <c r="F40"/>
    </row>
    <row r="41" spans="1:6" s="150" customFormat="1" ht="15.75" thickBot="1">
      <c r="A41" s="155">
        <v>19</v>
      </c>
      <c r="B41" s="156">
        <v>36</v>
      </c>
      <c r="F41"/>
    </row>
    <row r="42" spans="1:6" s="150" customFormat="1" ht="15.75" thickBot="1">
      <c r="A42" s="155">
        <v>20</v>
      </c>
      <c r="B42" s="156">
        <v>34</v>
      </c>
      <c r="F42"/>
    </row>
  </sheetData>
  <autoFilter ref="A3:F3">
    <sortState ref="A4:F18">
      <sortCondition descending="1" ref="E3"/>
    </sortState>
  </autoFilter>
  <mergeCells count="1">
    <mergeCell ref="A22:B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103"/>
  <sheetViews>
    <sheetView topLeftCell="A37" zoomScale="78" zoomScaleNormal="78" workbookViewId="0">
      <selection activeCell="AN37" sqref="AN37"/>
    </sheetView>
  </sheetViews>
  <sheetFormatPr defaultColWidth="9" defaultRowHeight="14.25"/>
  <cols>
    <col min="1" max="1" width="9" style="1"/>
    <col min="2" max="2" width="20.875" style="1" customWidth="1"/>
    <col min="3" max="3" width="10.5" style="1" customWidth="1"/>
    <col min="4" max="5" width="5.75" style="1" hidden="1" customWidth="1"/>
    <col min="6" max="6" width="14.25" style="1" hidden="1" customWidth="1"/>
    <col min="7" max="7" width="6.625" style="1" hidden="1" customWidth="1"/>
    <col min="8" max="8" width="7.375" style="1" hidden="1" customWidth="1"/>
    <col min="9" max="9" width="8.375" style="1" hidden="1" customWidth="1"/>
    <col min="10" max="10" width="6.375" style="1" hidden="1" customWidth="1"/>
    <col min="11" max="11" width="8.5" style="1" hidden="1" customWidth="1"/>
    <col min="12" max="12" width="8.625" style="1" hidden="1" customWidth="1"/>
    <col min="13" max="13" width="3.625" style="5" hidden="1" customWidth="1"/>
    <col min="14" max="14" width="13" style="5" customWidth="1"/>
    <col min="15" max="15" width="1" style="1" customWidth="1"/>
    <col min="16" max="24" width="5" style="1" customWidth="1"/>
    <col min="25" max="25" width="1" style="1" customWidth="1"/>
    <col min="26" max="26" width="5" style="1" customWidth="1"/>
    <col min="27" max="27" width="1" style="1" customWidth="1"/>
    <col min="28" max="36" width="5" style="1" customWidth="1"/>
    <col min="37" max="37" width="1" style="4" customWidth="1"/>
    <col min="38" max="38" width="5" style="1" customWidth="1"/>
    <col min="39" max="39" width="1" style="1" customWidth="1"/>
    <col min="40" max="40" width="16" style="1" customWidth="1"/>
    <col min="41" max="16384" width="9" style="1"/>
  </cols>
  <sheetData>
    <row r="1" spans="2:40" ht="15">
      <c r="F1" s="28"/>
      <c r="I1" s="2"/>
      <c r="J1" s="3"/>
    </row>
    <row r="2" spans="2:40" ht="15">
      <c r="F2" s="28"/>
      <c r="I2" s="3"/>
      <c r="J2" s="3"/>
    </row>
    <row r="3" spans="2:40" ht="14.25" customHeight="1">
      <c r="F3" s="70"/>
      <c r="I3" s="3"/>
      <c r="J3" s="3"/>
      <c r="N3" s="144" t="s">
        <v>4</v>
      </c>
      <c r="O3" s="7"/>
      <c r="P3" s="8">
        <v>1</v>
      </c>
      <c r="Q3" s="8">
        <v>2</v>
      </c>
      <c r="R3" s="8">
        <v>3</v>
      </c>
      <c r="S3" s="8">
        <v>4</v>
      </c>
      <c r="T3" s="8">
        <v>5</v>
      </c>
      <c r="U3" s="8">
        <v>6</v>
      </c>
      <c r="V3" s="8">
        <v>7</v>
      </c>
      <c r="W3" s="8">
        <v>8</v>
      </c>
      <c r="X3" s="8">
        <v>9</v>
      </c>
      <c r="Y3" s="9"/>
      <c r="Z3" s="8" t="s">
        <v>0</v>
      </c>
      <c r="AA3" s="9"/>
      <c r="AB3" s="8">
        <v>10</v>
      </c>
      <c r="AC3" s="8">
        <v>11</v>
      </c>
      <c r="AD3" s="8">
        <v>12</v>
      </c>
      <c r="AE3" s="8">
        <v>13</v>
      </c>
      <c r="AF3" s="8">
        <v>14</v>
      </c>
      <c r="AG3" s="8">
        <v>15</v>
      </c>
      <c r="AH3" s="8">
        <v>16</v>
      </c>
      <c r="AI3" s="8">
        <v>17</v>
      </c>
      <c r="AJ3" s="8">
        <v>18</v>
      </c>
      <c r="AK3" s="10"/>
      <c r="AL3" s="8" t="s">
        <v>1</v>
      </c>
      <c r="AM3" s="9"/>
      <c r="AN3" s="11" t="s">
        <v>5</v>
      </c>
    </row>
    <row r="4" spans="2:40" ht="15">
      <c r="F4" s="28"/>
      <c r="I4" s="3"/>
      <c r="J4" s="3"/>
      <c r="N4" s="141" t="s">
        <v>3</v>
      </c>
      <c r="O4" s="7"/>
      <c r="P4" s="14">
        <v>3</v>
      </c>
      <c r="Q4" s="14">
        <v>3</v>
      </c>
      <c r="R4" s="14">
        <v>3</v>
      </c>
      <c r="S4" s="14">
        <v>3</v>
      </c>
      <c r="T4" s="14">
        <v>3</v>
      </c>
      <c r="U4" s="14">
        <v>3</v>
      </c>
      <c r="V4" s="14">
        <v>3</v>
      </c>
      <c r="W4" s="14">
        <v>3</v>
      </c>
      <c r="X4" s="14">
        <v>3</v>
      </c>
      <c r="Y4" s="15"/>
      <c r="Z4" s="16">
        <f>SUM(P4:X4)</f>
        <v>27</v>
      </c>
      <c r="AA4" s="17"/>
      <c r="AB4" s="18">
        <v>3</v>
      </c>
      <c r="AC4" s="18">
        <v>3</v>
      </c>
      <c r="AD4" s="18">
        <v>3</v>
      </c>
      <c r="AE4" s="18">
        <v>3</v>
      </c>
      <c r="AF4" s="18">
        <v>3</v>
      </c>
      <c r="AG4" s="18">
        <v>3</v>
      </c>
      <c r="AH4" s="18">
        <v>3</v>
      </c>
      <c r="AI4" s="18">
        <v>3</v>
      </c>
      <c r="AJ4" s="18">
        <v>3</v>
      </c>
      <c r="AK4" s="19"/>
      <c r="AL4" s="20">
        <f>SUM(AB4:AJ4)</f>
        <v>27</v>
      </c>
      <c r="AM4" s="21"/>
      <c r="AN4" s="22">
        <f>AL4+Z4</f>
        <v>54</v>
      </c>
    </row>
    <row r="5" spans="2:40" ht="15">
      <c r="I5" s="3"/>
      <c r="J5" s="3"/>
      <c r="N5" s="145" t="s">
        <v>2</v>
      </c>
      <c r="O5" s="7"/>
      <c r="P5" s="24">
        <v>15</v>
      </c>
      <c r="Q5" s="24">
        <v>3</v>
      </c>
      <c r="R5" s="24">
        <v>17</v>
      </c>
      <c r="S5" s="24">
        <v>1</v>
      </c>
      <c r="T5" s="24">
        <v>13</v>
      </c>
      <c r="U5" s="24">
        <v>11</v>
      </c>
      <c r="V5" s="24">
        <v>7</v>
      </c>
      <c r="W5" s="24">
        <v>5</v>
      </c>
      <c r="X5" s="24">
        <v>9</v>
      </c>
      <c r="Y5" s="24"/>
      <c r="Z5" s="24"/>
      <c r="AA5" s="21"/>
      <c r="AB5" s="25">
        <v>16</v>
      </c>
      <c r="AC5" s="25">
        <v>4</v>
      </c>
      <c r="AD5" s="25">
        <v>18</v>
      </c>
      <c r="AE5" s="25">
        <v>2</v>
      </c>
      <c r="AF5" s="25">
        <v>14</v>
      </c>
      <c r="AG5" s="25">
        <v>12</v>
      </c>
      <c r="AH5" s="25">
        <v>8</v>
      </c>
      <c r="AI5" s="25">
        <v>6</v>
      </c>
      <c r="AJ5" s="25">
        <v>10</v>
      </c>
      <c r="AK5" s="26"/>
      <c r="AL5" s="27"/>
      <c r="AM5" s="27"/>
      <c r="AN5" s="27"/>
    </row>
    <row r="6" spans="2:40" ht="15">
      <c r="I6" s="3"/>
      <c r="J6" s="3"/>
    </row>
    <row r="7" spans="2:40" ht="15">
      <c r="I7" s="3"/>
      <c r="J7" s="3"/>
    </row>
    <row r="8" spans="2:40" ht="15" thickBot="1"/>
    <row r="9" spans="2:40" ht="15.75" customHeight="1">
      <c r="B9" s="148" t="s">
        <v>44</v>
      </c>
      <c r="D9" s="88"/>
      <c r="E9" s="89"/>
      <c r="F9" s="90" t="s">
        <v>28</v>
      </c>
      <c r="G9" s="90" t="s">
        <v>13</v>
      </c>
      <c r="H9" s="90" t="s">
        <v>20</v>
      </c>
      <c r="I9" s="90" t="s">
        <v>11</v>
      </c>
      <c r="J9" s="90" t="s">
        <v>12</v>
      </c>
      <c r="K9" s="91" t="s">
        <v>6</v>
      </c>
      <c r="L9" s="91" t="s">
        <v>15</v>
      </c>
      <c r="M9" s="91" t="s">
        <v>32</v>
      </c>
      <c r="N9" s="91" t="s">
        <v>35</v>
      </c>
      <c r="O9" s="129"/>
      <c r="P9" s="130">
        <v>1</v>
      </c>
      <c r="Q9" s="130">
        <v>2</v>
      </c>
      <c r="R9" s="130">
        <v>3</v>
      </c>
      <c r="S9" s="130">
        <v>4</v>
      </c>
      <c r="T9" s="130">
        <v>5</v>
      </c>
      <c r="U9" s="130">
        <v>6</v>
      </c>
      <c r="V9" s="130">
        <v>7</v>
      </c>
      <c r="W9" s="130">
        <v>8</v>
      </c>
      <c r="X9" s="130">
        <v>9</v>
      </c>
      <c r="Y9" s="129"/>
      <c r="Z9" s="130" t="s">
        <v>0</v>
      </c>
      <c r="AA9" s="129"/>
      <c r="AB9" s="130">
        <v>10</v>
      </c>
      <c r="AC9" s="130">
        <v>11</v>
      </c>
      <c r="AD9" s="130">
        <v>12</v>
      </c>
      <c r="AE9" s="130">
        <v>13</v>
      </c>
      <c r="AF9" s="130">
        <v>14</v>
      </c>
      <c r="AG9" s="130">
        <v>15</v>
      </c>
      <c r="AH9" s="130">
        <v>16</v>
      </c>
      <c r="AI9" s="130">
        <v>17</v>
      </c>
      <c r="AJ9" s="130">
        <v>18</v>
      </c>
      <c r="AK9" s="36"/>
      <c r="AL9" s="130" t="s">
        <v>1</v>
      </c>
      <c r="AM9" s="134"/>
      <c r="AN9" s="131" t="s">
        <v>34</v>
      </c>
    </row>
    <row r="10" spans="2:40" ht="15">
      <c r="B10" s="149" t="s">
        <v>39</v>
      </c>
      <c r="D10" s="92"/>
      <c r="E10" s="93"/>
      <c r="F10" s="127"/>
      <c r="G10" s="94" t="s">
        <v>21</v>
      </c>
      <c r="H10" s="94" t="s">
        <v>25</v>
      </c>
      <c r="I10" s="94">
        <v>72</v>
      </c>
      <c r="J10" s="94">
        <v>140</v>
      </c>
      <c r="K10" s="127">
        <v>12</v>
      </c>
      <c r="L10" s="95">
        <f>IF(K10="","X",(IFERROR(ROUND((K10*J10/113)+I10-$AN$4,0),"X")))</f>
        <v>33</v>
      </c>
      <c r="M10" s="128">
        <v>1</v>
      </c>
      <c r="N10" s="96">
        <v>28</v>
      </c>
      <c r="O10" s="27"/>
      <c r="P10" s="138">
        <v>4</v>
      </c>
      <c r="Q10" s="138">
        <v>6</v>
      </c>
      <c r="R10" s="138">
        <v>3</v>
      </c>
      <c r="S10" s="138">
        <v>4</v>
      </c>
      <c r="T10" s="138">
        <v>4</v>
      </c>
      <c r="U10" s="138">
        <v>4</v>
      </c>
      <c r="V10" s="138">
        <v>4</v>
      </c>
      <c r="W10" s="138">
        <v>3</v>
      </c>
      <c r="X10" s="138">
        <v>4</v>
      </c>
      <c r="Y10" s="21"/>
      <c r="Z10" s="20">
        <f>SUM(P10:X10)</f>
        <v>36</v>
      </c>
      <c r="AA10" s="21"/>
      <c r="AB10" s="127">
        <v>4</v>
      </c>
      <c r="AC10" s="127">
        <v>5</v>
      </c>
      <c r="AD10" s="127">
        <v>5</v>
      </c>
      <c r="AE10" s="127">
        <v>4</v>
      </c>
      <c r="AF10" s="127">
        <v>7</v>
      </c>
      <c r="AG10" s="127">
        <v>7</v>
      </c>
      <c r="AH10" s="127">
        <v>5</v>
      </c>
      <c r="AI10" s="127">
        <v>4</v>
      </c>
      <c r="AJ10" s="127">
        <v>5</v>
      </c>
      <c r="AK10" s="17"/>
      <c r="AL10" s="20">
        <f>SUM(AB10:AJ10)</f>
        <v>46</v>
      </c>
      <c r="AM10" s="46"/>
      <c r="AN10" s="133">
        <f>AL10+Z10</f>
        <v>82</v>
      </c>
    </row>
    <row r="11" spans="2:40" ht="14.25" hidden="1" customHeight="1">
      <c r="D11" s="97"/>
      <c r="E11" s="98"/>
      <c r="F11" s="98"/>
      <c r="G11" s="98"/>
      <c r="H11" s="98"/>
      <c r="I11" s="98"/>
      <c r="J11" s="98"/>
      <c r="K11" s="98"/>
      <c r="L11" s="135" t="s">
        <v>16</v>
      </c>
      <c r="M11" s="135"/>
      <c r="N11" s="135"/>
      <c r="O11" s="50"/>
      <c r="P11" s="139">
        <f t="shared" ref="P11:X11" si="0">IFERROR($N10-P$5,"")</f>
        <v>13</v>
      </c>
      <c r="Q11" s="139">
        <f t="shared" si="0"/>
        <v>25</v>
      </c>
      <c r="R11" s="139">
        <f t="shared" si="0"/>
        <v>11</v>
      </c>
      <c r="S11" s="139">
        <f t="shared" si="0"/>
        <v>27</v>
      </c>
      <c r="T11" s="139">
        <f t="shared" si="0"/>
        <v>15</v>
      </c>
      <c r="U11" s="139">
        <f t="shared" si="0"/>
        <v>17</v>
      </c>
      <c r="V11" s="139">
        <f t="shared" si="0"/>
        <v>21</v>
      </c>
      <c r="W11" s="139">
        <f t="shared" si="0"/>
        <v>23</v>
      </c>
      <c r="X11" s="139">
        <f t="shared" si="0"/>
        <v>19</v>
      </c>
      <c r="Y11" s="139"/>
      <c r="Z11" s="139"/>
      <c r="AA11" s="139"/>
      <c r="AB11" s="139">
        <f t="shared" ref="AB11:AJ11" si="1">IFERROR($N10-AB$5,"")</f>
        <v>12</v>
      </c>
      <c r="AC11" s="139">
        <f t="shared" si="1"/>
        <v>24</v>
      </c>
      <c r="AD11" s="139">
        <f t="shared" si="1"/>
        <v>10</v>
      </c>
      <c r="AE11" s="139">
        <f t="shared" si="1"/>
        <v>26</v>
      </c>
      <c r="AF11" s="139">
        <f t="shared" si="1"/>
        <v>14</v>
      </c>
      <c r="AG11" s="139">
        <f t="shared" si="1"/>
        <v>16</v>
      </c>
      <c r="AH11" s="139">
        <f t="shared" si="1"/>
        <v>20</v>
      </c>
      <c r="AI11" s="139">
        <f t="shared" si="1"/>
        <v>22</v>
      </c>
      <c r="AJ11" s="139">
        <f t="shared" si="1"/>
        <v>18</v>
      </c>
      <c r="AK11" s="140"/>
      <c r="AL11" s="139"/>
      <c r="AM11" s="50"/>
      <c r="AN11" s="50"/>
    </row>
    <row r="12" spans="2:40">
      <c r="D12" s="97"/>
      <c r="E12" s="98"/>
      <c r="F12" s="98"/>
      <c r="G12" s="98"/>
      <c r="H12" s="98"/>
      <c r="I12" s="98"/>
      <c r="J12" s="98"/>
      <c r="K12" s="98"/>
      <c r="L12" s="142" t="s">
        <v>36</v>
      </c>
      <c r="M12" s="142"/>
      <c r="N12" s="146" t="s">
        <v>37</v>
      </c>
      <c r="O12" s="50"/>
      <c r="P12" s="139">
        <f t="shared" ref="P12:X12" si="2">IF(P11="","",IF(P11&lt;0,0,IF(P11&lt;18,1,IF(P11&lt;36,2,3))))</f>
        <v>1</v>
      </c>
      <c r="Q12" s="139">
        <f t="shared" si="2"/>
        <v>2</v>
      </c>
      <c r="R12" s="139">
        <f t="shared" si="2"/>
        <v>1</v>
      </c>
      <c r="S12" s="139">
        <f t="shared" si="2"/>
        <v>2</v>
      </c>
      <c r="T12" s="139">
        <f t="shared" si="2"/>
        <v>1</v>
      </c>
      <c r="U12" s="139">
        <f t="shared" si="2"/>
        <v>1</v>
      </c>
      <c r="V12" s="139">
        <f t="shared" si="2"/>
        <v>2</v>
      </c>
      <c r="W12" s="139">
        <f t="shared" si="2"/>
        <v>2</v>
      </c>
      <c r="X12" s="139">
        <f t="shared" si="2"/>
        <v>2</v>
      </c>
      <c r="Y12" s="139"/>
      <c r="Z12" s="139"/>
      <c r="AA12" s="139"/>
      <c r="AB12" s="139">
        <f t="shared" ref="AB12:AJ12" si="3">IF(AB11="","",IF(AB11&lt;0,0,IF(AB11&lt;18,1,IF(AB11&lt;36,2,3))))</f>
        <v>1</v>
      </c>
      <c r="AC12" s="139">
        <f t="shared" si="3"/>
        <v>2</v>
      </c>
      <c r="AD12" s="139">
        <f t="shared" si="3"/>
        <v>1</v>
      </c>
      <c r="AE12" s="139">
        <f t="shared" si="3"/>
        <v>2</v>
      </c>
      <c r="AF12" s="139">
        <f t="shared" si="3"/>
        <v>1</v>
      </c>
      <c r="AG12" s="139">
        <f t="shared" si="3"/>
        <v>1</v>
      </c>
      <c r="AH12" s="139">
        <f t="shared" si="3"/>
        <v>2</v>
      </c>
      <c r="AI12" s="139">
        <f t="shared" si="3"/>
        <v>2</v>
      </c>
      <c r="AJ12" s="139">
        <f t="shared" si="3"/>
        <v>2</v>
      </c>
      <c r="AK12" s="140"/>
      <c r="AL12" s="139"/>
      <c r="AM12" s="50"/>
      <c r="AN12" s="136" t="s">
        <v>33</v>
      </c>
    </row>
    <row r="13" spans="2:40" ht="15">
      <c r="D13" s="97"/>
      <c r="E13" s="98"/>
      <c r="F13" s="98"/>
      <c r="G13" s="98"/>
      <c r="H13" s="98"/>
      <c r="I13" s="98"/>
      <c r="J13" s="98"/>
      <c r="K13" s="98"/>
      <c r="L13" s="132"/>
      <c r="M13" s="143" t="s">
        <v>31</v>
      </c>
      <c r="N13" s="94" t="s">
        <v>38</v>
      </c>
      <c r="O13" s="50"/>
      <c r="P13" s="141">
        <f>IFERROR(IF((P$4-P10+2+P12)&lt;0,0,IF(P10="","",(P$4-P10+2+P12))),"")</f>
        <v>2</v>
      </c>
      <c r="Q13" s="141">
        <f t="shared" ref="Q13" si="4">IFERROR(IF((Q$4-Q10+2+Q12)&lt;0,0,IF(Q10="","",(Q$4-Q10+2+Q12))),"")</f>
        <v>1</v>
      </c>
      <c r="R13" s="141">
        <f t="shared" ref="R13" si="5">IFERROR(IF((R$4-R10+2+R12)&lt;0,0,IF(R10="","",(R$4-R10+2+R12))),"")</f>
        <v>3</v>
      </c>
      <c r="S13" s="141">
        <f t="shared" ref="S13" si="6">IFERROR(IF((S$4-S10+2+S12)&lt;0,0,IF(S10="","",(S$4-S10+2+S12))),"")</f>
        <v>3</v>
      </c>
      <c r="T13" s="141">
        <f t="shared" ref="T13" si="7">IFERROR(IF((T$4-T10+2+T12)&lt;0,0,IF(T10="","",(T$4-T10+2+T12))),"")</f>
        <v>2</v>
      </c>
      <c r="U13" s="141">
        <f t="shared" ref="U13" si="8">IFERROR(IF((U$4-U10+2+U12)&lt;0,0,IF(U10="","",(U$4-U10+2+U12))),"")</f>
        <v>2</v>
      </c>
      <c r="V13" s="141">
        <f t="shared" ref="V13" si="9">IFERROR(IF((V$4-V10+2+V12)&lt;0,0,IF(V10="","",(V$4-V10+2+V12))),"")</f>
        <v>3</v>
      </c>
      <c r="W13" s="141">
        <f t="shared" ref="W13" si="10">IFERROR(IF((W$4-W10+2+W12)&lt;0,0,IF(W10="","",(W$4-W10+2+W12))),"")</f>
        <v>4</v>
      </c>
      <c r="X13" s="141">
        <f t="shared" ref="X13" si="11">IFERROR(IF((X$4-X10+2+X12)&lt;0,0,IF(X10="","",(X$4-X10+2+X12))),"")</f>
        <v>3</v>
      </c>
      <c r="Y13" s="139"/>
      <c r="Z13" s="20">
        <f>SUM(P13:X13)</f>
        <v>23</v>
      </c>
      <c r="AA13" s="139"/>
      <c r="AB13" s="141">
        <f t="shared" ref="AB13" si="12">IFERROR(IF((AB$4-AB10+2+AB12)&lt;0,0,IF(AB10="","",(AB$4-AB10+2+AB12))),"")</f>
        <v>2</v>
      </c>
      <c r="AC13" s="141">
        <f t="shared" ref="AC13" si="13">IFERROR(IF((AC$4-AC10+2+AC12)&lt;0,0,IF(AC10="","",(AC$4-AC10+2+AC12))),"")</f>
        <v>2</v>
      </c>
      <c r="AD13" s="141">
        <f t="shared" ref="AD13" si="14">IFERROR(IF((AD$4-AD10+2+AD12)&lt;0,0,IF(AD10="","",(AD$4-AD10+2+AD12))),"")</f>
        <v>1</v>
      </c>
      <c r="AE13" s="141">
        <f t="shared" ref="AE13" si="15">IFERROR(IF((AE$4-AE10+2+AE12)&lt;0,0,IF(AE10="","",(AE$4-AE10+2+AE12))),"")</f>
        <v>3</v>
      </c>
      <c r="AF13" s="141">
        <f t="shared" ref="AF13" si="16">IFERROR(IF((AF$4-AF10+2+AF12)&lt;0,0,IF(AF10="","",(AF$4-AF10+2+AF12))),"")</f>
        <v>0</v>
      </c>
      <c r="AG13" s="141">
        <f t="shared" ref="AG13" si="17">IFERROR(IF((AG$4-AG10+2+AG12)&lt;0,0,IF(AG10="","",(AG$4-AG10+2+AG12))),"")</f>
        <v>0</v>
      </c>
      <c r="AH13" s="141">
        <f t="shared" ref="AH13" si="18">IFERROR(IF((AH$4-AH10+2+AH12)&lt;0,0,IF(AH10="","",(AH$4-AH10+2+AH12))),"")</f>
        <v>2</v>
      </c>
      <c r="AI13" s="141">
        <f t="shared" ref="AI13" si="19">IFERROR(IF((AI$4-AI10+2+AI12)&lt;0,0,IF(AI10="","",(AI$4-AI10+2+AI12))),"")</f>
        <v>3</v>
      </c>
      <c r="AJ13" s="141">
        <f t="shared" ref="AJ13" si="20">IFERROR(IF((AJ$4-AJ10+2+AJ12)&lt;0,0,IF(AJ10="","",(AJ$4-AJ10+2+AJ12))),"")</f>
        <v>2</v>
      </c>
      <c r="AK13" s="140"/>
      <c r="AL13" s="20">
        <f>SUM(AB13:AJ13)</f>
        <v>15</v>
      </c>
      <c r="AM13" s="50"/>
      <c r="AN13" s="137">
        <f>SUM(Z13,AL13)</f>
        <v>38</v>
      </c>
    </row>
    <row r="14" spans="2:40" ht="15" thickBot="1"/>
    <row r="15" spans="2:40" ht="19.5" customHeight="1">
      <c r="B15" s="148" t="s">
        <v>44</v>
      </c>
      <c r="D15" s="88"/>
      <c r="E15" s="89"/>
      <c r="F15" s="90" t="s">
        <v>28</v>
      </c>
      <c r="G15" s="90" t="s">
        <v>13</v>
      </c>
      <c r="H15" s="90" t="s">
        <v>20</v>
      </c>
      <c r="I15" s="90" t="s">
        <v>11</v>
      </c>
      <c r="J15" s="90" t="s">
        <v>12</v>
      </c>
      <c r="K15" s="91" t="s">
        <v>6</v>
      </c>
      <c r="L15" s="91" t="s">
        <v>15</v>
      </c>
      <c r="M15" s="91" t="s">
        <v>32</v>
      </c>
      <c r="N15" s="91" t="s">
        <v>35</v>
      </c>
      <c r="O15" s="129"/>
      <c r="P15" s="130">
        <v>1</v>
      </c>
      <c r="Q15" s="130">
        <v>2</v>
      </c>
      <c r="R15" s="130">
        <v>3</v>
      </c>
      <c r="S15" s="130">
        <v>4</v>
      </c>
      <c r="T15" s="130">
        <v>5</v>
      </c>
      <c r="U15" s="130">
        <v>6</v>
      </c>
      <c r="V15" s="130">
        <v>7</v>
      </c>
      <c r="W15" s="130">
        <v>8</v>
      </c>
      <c r="X15" s="130">
        <v>9</v>
      </c>
      <c r="Y15" s="129"/>
      <c r="Z15" s="130" t="s">
        <v>0</v>
      </c>
      <c r="AA15" s="129"/>
      <c r="AB15" s="130">
        <v>10</v>
      </c>
      <c r="AC15" s="130">
        <v>11</v>
      </c>
      <c r="AD15" s="130">
        <v>12</v>
      </c>
      <c r="AE15" s="130">
        <v>13</v>
      </c>
      <c r="AF15" s="130">
        <v>14</v>
      </c>
      <c r="AG15" s="130">
        <v>15</v>
      </c>
      <c r="AH15" s="130">
        <v>16</v>
      </c>
      <c r="AI15" s="130">
        <v>17</v>
      </c>
      <c r="AJ15" s="130">
        <v>18</v>
      </c>
      <c r="AK15" s="36"/>
      <c r="AL15" s="130" t="s">
        <v>1</v>
      </c>
      <c r="AM15" s="134"/>
      <c r="AN15" s="131" t="s">
        <v>34</v>
      </c>
    </row>
    <row r="16" spans="2:40" ht="15">
      <c r="B16" s="1" t="s">
        <v>45</v>
      </c>
      <c r="D16" s="92"/>
      <c r="E16" s="93"/>
      <c r="F16" s="127"/>
      <c r="G16" s="94" t="s">
        <v>21</v>
      </c>
      <c r="H16" s="94" t="s">
        <v>25</v>
      </c>
      <c r="I16" s="94">
        <v>72</v>
      </c>
      <c r="J16" s="94">
        <v>140</v>
      </c>
      <c r="K16" s="127">
        <v>12</v>
      </c>
      <c r="L16" s="95">
        <f>IF(K16="","X",(IFERROR(ROUND((K16*J16/113)+I16-$AN$4,0),"X")))</f>
        <v>33</v>
      </c>
      <c r="M16" s="128">
        <v>1</v>
      </c>
      <c r="N16" s="96">
        <v>15</v>
      </c>
      <c r="O16" s="27"/>
      <c r="P16" s="138">
        <v>3</v>
      </c>
      <c r="Q16" s="138">
        <v>4</v>
      </c>
      <c r="R16" s="138">
        <v>5</v>
      </c>
      <c r="S16" s="138">
        <v>5</v>
      </c>
      <c r="T16" s="138">
        <v>6</v>
      </c>
      <c r="U16" s="138">
        <v>3</v>
      </c>
      <c r="V16" s="138">
        <v>4</v>
      </c>
      <c r="W16" s="138">
        <v>4</v>
      </c>
      <c r="X16" s="138">
        <v>4</v>
      </c>
      <c r="Y16" s="21"/>
      <c r="Z16" s="20">
        <f>SUM(P16:X16)</f>
        <v>38</v>
      </c>
      <c r="AA16" s="21"/>
      <c r="AB16" s="127">
        <v>3</v>
      </c>
      <c r="AC16" s="127">
        <v>3</v>
      </c>
      <c r="AD16" s="127">
        <v>5</v>
      </c>
      <c r="AE16" s="127">
        <v>4</v>
      </c>
      <c r="AF16" s="127">
        <v>3</v>
      </c>
      <c r="AG16" s="127">
        <v>5</v>
      </c>
      <c r="AH16" s="127">
        <v>4</v>
      </c>
      <c r="AI16" s="127">
        <v>3</v>
      </c>
      <c r="AJ16" s="127">
        <v>3</v>
      </c>
      <c r="AK16" s="17"/>
      <c r="AL16" s="20">
        <f>SUM(AB16:AJ16)</f>
        <v>33</v>
      </c>
      <c r="AM16" s="46"/>
      <c r="AN16" s="133">
        <f>AL16+Z16</f>
        <v>71</v>
      </c>
    </row>
    <row r="17" spans="2:40" hidden="1">
      <c r="D17" s="97"/>
      <c r="E17" s="98"/>
      <c r="F17" s="98"/>
      <c r="G17" s="98"/>
      <c r="H17" s="98"/>
      <c r="I17" s="98"/>
      <c r="J17" s="98"/>
      <c r="K17" s="98"/>
      <c r="L17" s="135" t="s">
        <v>16</v>
      </c>
      <c r="M17" s="135"/>
      <c r="N17" s="147"/>
      <c r="O17" s="50"/>
      <c r="P17" s="139">
        <f t="shared" ref="P17:X17" si="21">IFERROR($N16-P$5,"")</f>
        <v>0</v>
      </c>
      <c r="Q17" s="139">
        <f t="shared" si="21"/>
        <v>12</v>
      </c>
      <c r="R17" s="139">
        <f t="shared" si="21"/>
        <v>-2</v>
      </c>
      <c r="S17" s="139">
        <f t="shared" si="21"/>
        <v>14</v>
      </c>
      <c r="T17" s="139">
        <f t="shared" si="21"/>
        <v>2</v>
      </c>
      <c r="U17" s="139">
        <f t="shared" si="21"/>
        <v>4</v>
      </c>
      <c r="V17" s="139">
        <f t="shared" si="21"/>
        <v>8</v>
      </c>
      <c r="W17" s="139">
        <f t="shared" si="21"/>
        <v>10</v>
      </c>
      <c r="X17" s="139">
        <f t="shared" si="21"/>
        <v>6</v>
      </c>
      <c r="Y17" s="139"/>
      <c r="Z17" s="139"/>
      <c r="AA17" s="139"/>
      <c r="AB17" s="139">
        <f t="shared" ref="AB17:AJ17" si="22">IFERROR($N16-AB$5,"")</f>
        <v>-1</v>
      </c>
      <c r="AC17" s="139">
        <f t="shared" si="22"/>
        <v>11</v>
      </c>
      <c r="AD17" s="139">
        <f t="shared" si="22"/>
        <v>-3</v>
      </c>
      <c r="AE17" s="139">
        <f t="shared" si="22"/>
        <v>13</v>
      </c>
      <c r="AF17" s="139">
        <f t="shared" si="22"/>
        <v>1</v>
      </c>
      <c r="AG17" s="139">
        <f t="shared" si="22"/>
        <v>3</v>
      </c>
      <c r="AH17" s="139">
        <f t="shared" si="22"/>
        <v>7</v>
      </c>
      <c r="AI17" s="139">
        <f t="shared" si="22"/>
        <v>9</v>
      </c>
      <c r="AJ17" s="139">
        <f t="shared" si="22"/>
        <v>5</v>
      </c>
      <c r="AK17" s="140"/>
      <c r="AL17" s="139"/>
      <c r="AM17" s="50"/>
      <c r="AN17" s="50"/>
    </row>
    <row r="18" spans="2:40">
      <c r="D18" s="97"/>
      <c r="E18" s="98"/>
      <c r="F18" s="98"/>
      <c r="G18" s="98"/>
      <c r="H18" s="98"/>
      <c r="I18" s="98"/>
      <c r="J18" s="98"/>
      <c r="K18" s="98"/>
      <c r="L18" s="142" t="s">
        <v>36</v>
      </c>
      <c r="M18" s="142"/>
      <c r="N18" s="146" t="s">
        <v>37</v>
      </c>
      <c r="O18" s="50"/>
      <c r="P18" s="139">
        <f t="shared" ref="P18:X18" si="23">IF(P17="","",IF(P17&lt;0,0,IF(P17&lt;18,1,IF(P17&lt;36,2,3))))</f>
        <v>1</v>
      </c>
      <c r="Q18" s="139">
        <f t="shared" si="23"/>
        <v>1</v>
      </c>
      <c r="R18" s="139">
        <f t="shared" si="23"/>
        <v>0</v>
      </c>
      <c r="S18" s="139">
        <f t="shared" si="23"/>
        <v>1</v>
      </c>
      <c r="T18" s="139">
        <f t="shared" si="23"/>
        <v>1</v>
      </c>
      <c r="U18" s="139">
        <f t="shared" si="23"/>
        <v>1</v>
      </c>
      <c r="V18" s="139">
        <f t="shared" si="23"/>
        <v>1</v>
      </c>
      <c r="W18" s="139">
        <f t="shared" si="23"/>
        <v>1</v>
      </c>
      <c r="X18" s="139">
        <f t="shared" si="23"/>
        <v>1</v>
      </c>
      <c r="Y18" s="139"/>
      <c r="Z18" s="139"/>
      <c r="AA18" s="139"/>
      <c r="AB18" s="139">
        <f t="shared" ref="AB18:AJ18" si="24">IF(AB17="","",IF(AB17&lt;0,0,IF(AB17&lt;18,1,IF(AB17&lt;36,2,3))))</f>
        <v>0</v>
      </c>
      <c r="AC18" s="139">
        <f t="shared" si="24"/>
        <v>1</v>
      </c>
      <c r="AD18" s="139">
        <f t="shared" si="24"/>
        <v>0</v>
      </c>
      <c r="AE18" s="139">
        <f t="shared" si="24"/>
        <v>1</v>
      </c>
      <c r="AF18" s="139">
        <f t="shared" si="24"/>
        <v>1</v>
      </c>
      <c r="AG18" s="139">
        <f t="shared" si="24"/>
        <v>1</v>
      </c>
      <c r="AH18" s="139">
        <f t="shared" si="24"/>
        <v>1</v>
      </c>
      <c r="AI18" s="139">
        <f t="shared" si="24"/>
        <v>1</v>
      </c>
      <c r="AJ18" s="139">
        <f t="shared" si="24"/>
        <v>1</v>
      </c>
      <c r="AK18" s="140"/>
      <c r="AL18" s="139"/>
      <c r="AM18" s="50"/>
      <c r="AN18" s="136" t="s">
        <v>33</v>
      </c>
    </row>
    <row r="19" spans="2:40" ht="15">
      <c r="D19" s="97"/>
      <c r="E19" s="98"/>
      <c r="F19" s="98"/>
      <c r="G19" s="98"/>
      <c r="H19" s="98"/>
      <c r="I19" s="98"/>
      <c r="J19" s="98"/>
      <c r="K19" s="98"/>
      <c r="L19" s="132"/>
      <c r="M19" s="143" t="s">
        <v>31</v>
      </c>
      <c r="N19" s="94" t="s">
        <v>38</v>
      </c>
      <c r="O19" s="50"/>
      <c r="P19" s="141">
        <f>IFERROR(IF((P$4-P16+2+P18)&lt;0,0,IF(P16="","",(P$4-P16+2+P18))),"")</f>
        <v>3</v>
      </c>
      <c r="Q19" s="141">
        <f t="shared" ref="Q19:X19" si="25">IFERROR(IF((Q$4-Q16+2+Q18)&lt;0,0,IF(Q16="","",(Q$4-Q16+2+Q18))),"")</f>
        <v>2</v>
      </c>
      <c r="R19" s="141">
        <f t="shared" si="25"/>
        <v>0</v>
      </c>
      <c r="S19" s="141">
        <f t="shared" si="25"/>
        <v>1</v>
      </c>
      <c r="T19" s="141">
        <f t="shared" si="25"/>
        <v>0</v>
      </c>
      <c r="U19" s="141">
        <f t="shared" si="25"/>
        <v>3</v>
      </c>
      <c r="V19" s="141">
        <f t="shared" si="25"/>
        <v>2</v>
      </c>
      <c r="W19" s="141">
        <f t="shared" si="25"/>
        <v>2</v>
      </c>
      <c r="X19" s="141">
        <f t="shared" si="25"/>
        <v>2</v>
      </c>
      <c r="Y19" s="139"/>
      <c r="Z19" s="20">
        <f>SUM(P19:X19)</f>
        <v>15</v>
      </c>
      <c r="AA19" s="139"/>
      <c r="AB19" s="141">
        <f t="shared" ref="AB19:AJ19" si="26">IFERROR(IF((AB$4-AB16+2+AB18)&lt;0,0,IF(AB16="","",(AB$4-AB16+2+AB18))),"")</f>
        <v>2</v>
      </c>
      <c r="AC19" s="141">
        <f t="shared" si="26"/>
        <v>3</v>
      </c>
      <c r="AD19" s="141">
        <f t="shared" si="26"/>
        <v>0</v>
      </c>
      <c r="AE19" s="141">
        <f t="shared" si="26"/>
        <v>2</v>
      </c>
      <c r="AF19" s="141">
        <f t="shared" si="26"/>
        <v>3</v>
      </c>
      <c r="AG19" s="141">
        <f t="shared" si="26"/>
        <v>1</v>
      </c>
      <c r="AH19" s="141">
        <f t="shared" si="26"/>
        <v>2</v>
      </c>
      <c r="AI19" s="141">
        <f t="shared" si="26"/>
        <v>3</v>
      </c>
      <c r="AJ19" s="141">
        <f t="shared" si="26"/>
        <v>3</v>
      </c>
      <c r="AK19" s="140"/>
      <c r="AL19" s="20">
        <f>SUM(AB19:AJ19)</f>
        <v>19</v>
      </c>
      <c r="AM19" s="50"/>
      <c r="AN19" s="137">
        <f>SUM(Z19,AL19)</f>
        <v>34</v>
      </c>
    </row>
    <row r="20" spans="2:40" ht="15" thickBot="1"/>
    <row r="21" spans="2:40" ht="15.75" customHeight="1">
      <c r="B21" s="148" t="s">
        <v>44</v>
      </c>
      <c r="D21" s="88"/>
      <c r="E21" s="89"/>
      <c r="F21" s="90" t="s">
        <v>28</v>
      </c>
      <c r="G21" s="90" t="s">
        <v>13</v>
      </c>
      <c r="H21" s="90" t="s">
        <v>20</v>
      </c>
      <c r="I21" s="90" t="s">
        <v>11</v>
      </c>
      <c r="J21" s="90" t="s">
        <v>12</v>
      </c>
      <c r="K21" s="91" t="s">
        <v>6</v>
      </c>
      <c r="L21" s="91" t="s">
        <v>15</v>
      </c>
      <c r="M21" s="91" t="s">
        <v>32</v>
      </c>
      <c r="N21" s="91" t="s">
        <v>35</v>
      </c>
      <c r="O21" s="129"/>
      <c r="P21" s="130">
        <v>1</v>
      </c>
      <c r="Q21" s="130">
        <v>2</v>
      </c>
      <c r="R21" s="130">
        <v>3</v>
      </c>
      <c r="S21" s="130">
        <v>4</v>
      </c>
      <c r="T21" s="130">
        <v>5</v>
      </c>
      <c r="U21" s="130">
        <v>6</v>
      </c>
      <c r="V21" s="130">
        <v>7</v>
      </c>
      <c r="W21" s="130">
        <v>8</v>
      </c>
      <c r="X21" s="130">
        <v>9</v>
      </c>
      <c r="Y21" s="129"/>
      <c r="Z21" s="130" t="s">
        <v>0</v>
      </c>
      <c r="AA21" s="129"/>
      <c r="AB21" s="130">
        <v>10</v>
      </c>
      <c r="AC21" s="130">
        <v>11</v>
      </c>
      <c r="AD21" s="130">
        <v>12</v>
      </c>
      <c r="AE21" s="130">
        <v>13</v>
      </c>
      <c r="AF21" s="130">
        <v>14</v>
      </c>
      <c r="AG21" s="130">
        <v>15</v>
      </c>
      <c r="AH21" s="130">
        <v>16</v>
      </c>
      <c r="AI21" s="130">
        <v>17</v>
      </c>
      <c r="AJ21" s="130">
        <v>18</v>
      </c>
      <c r="AK21" s="36"/>
      <c r="AL21" s="130" t="s">
        <v>1</v>
      </c>
      <c r="AM21" s="134"/>
      <c r="AN21" s="131" t="s">
        <v>34</v>
      </c>
    </row>
    <row r="22" spans="2:40" ht="15">
      <c r="B22" s="1" t="s">
        <v>46</v>
      </c>
      <c r="D22" s="92"/>
      <c r="E22" s="93"/>
      <c r="F22" s="127"/>
      <c r="G22" s="94" t="s">
        <v>21</v>
      </c>
      <c r="H22" s="94" t="s">
        <v>25</v>
      </c>
      <c r="I22" s="94">
        <v>72</v>
      </c>
      <c r="J22" s="94">
        <v>140</v>
      </c>
      <c r="K22" s="127">
        <v>12</v>
      </c>
      <c r="L22" s="95">
        <f>IF(K22="","X",(IFERROR(ROUND((K22*J22/113)+I22-$AN$4,0),"X")))</f>
        <v>33</v>
      </c>
      <c r="M22" s="128">
        <v>1</v>
      </c>
      <c r="N22" s="96">
        <v>21</v>
      </c>
      <c r="O22" s="27"/>
      <c r="P22" s="138">
        <v>4</v>
      </c>
      <c r="Q22" s="138">
        <v>4</v>
      </c>
      <c r="R22" s="138">
        <v>4</v>
      </c>
      <c r="S22" s="138">
        <v>3</v>
      </c>
      <c r="T22" s="138">
        <v>3</v>
      </c>
      <c r="U22" s="138">
        <v>4</v>
      </c>
      <c r="V22" s="138">
        <v>4</v>
      </c>
      <c r="W22" s="138">
        <v>3</v>
      </c>
      <c r="X22" s="138">
        <v>4</v>
      </c>
      <c r="Y22" s="21"/>
      <c r="Z22" s="20">
        <f>SUM(P22:X22)</f>
        <v>33</v>
      </c>
      <c r="AA22" s="21"/>
      <c r="AB22" s="127">
        <v>3</v>
      </c>
      <c r="AC22" s="127">
        <v>4</v>
      </c>
      <c r="AD22" s="127">
        <v>4</v>
      </c>
      <c r="AE22" s="127">
        <v>5</v>
      </c>
      <c r="AF22" s="127">
        <v>3</v>
      </c>
      <c r="AG22" s="127">
        <v>4</v>
      </c>
      <c r="AH22" s="127">
        <v>4</v>
      </c>
      <c r="AI22" s="127">
        <v>3</v>
      </c>
      <c r="AJ22" s="127">
        <v>4</v>
      </c>
      <c r="AK22" s="17"/>
      <c r="AL22" s="20">
        <f>SUM(AB22:AJ22)</f>
        <v>34</v>
      </c>
      <c r="AM22" s="46"/>
      <c r="AN22" s="133">
        <f>AL22+Z22</f>
        <v>67</v>
      </c>
    </row>
    <row r="23" spans="2:40" ht="14.25" hidden="1" customHeight="1">
      <c r="D23" s="97"/>
      <c r="E23" s="98"/>
      <c r="F23" s="98"/>
      <c r="G23" s="98"/>
      <c r="H23" s="98"/>
      <c r="I23" s="98"/>
      <c r="J23" s="98"/>
      <c r="K23" s="98"/>
      <c r="L23" s="135" t="s">
        <v>16</v>
      </c>
      <c r="M23" s="135"/>
      <c r="N23" s="135"/>
      <c r="O23" s="50"/>
      <c r="P23" s="139">
        <f t="shared" ref="P23:X23" si="27">IFERROR($N22-P$5,"")</f>
        <v>6</v>
      </c>
      <c r="Q23" s="139">
        <f t="shared" si="27"/>
        <v>18</v>
      </c>
      <c r="R23" s="139">
        <f t="shared" si="27"/>
        <v>4</v>
      </c>
      <c r="S23" s="139">
        <f t="shared" si="27"/>
        <v>20</v>
      </c>
      <c r="T23" s="139">
        <f t="shared" si="27"/>
        <v>8</v>
      </c>
      <c r="U23" s="139">
        <f t="shared" si="27"/>
        <v>10</v>
      </c>
      <c r="V23" s="139">
        <f t="shared" si="27"/>
        <v>14</v>
      </c>
      <c r="W23" s="139">
        <f t="shared" si="27"/>
        <v>16</v>
      </c>
      <c r="X23" s="139">
        <f t="shared" si="27"/>
        <v>12</v>
      </c>
      <c r="Y23" s="139"/>
      <c r="Z23" s="139"/>
      <c r="AA23" s="139"/>
      <c r="AB23" s="139">
        <f t="shared" ref="AB23:AJ23" si="28">IFERROR($N22-AB$5,"")</f>
        <v>5</v>
      </c>
      <c r="AC23" s="139">
        <f t="shared" si="28"/>
        <v>17</v>
      </c>
      <c r="AD23" s="139">
        <f t="shared" si="28"/>
        <v>3</v>
      </c>
      <c r="AE23" s="139">
        <f t="shared" si="28"/>
        <v>19</v>
      </c>
      <c r="AF23" s="139">
        <f t="shared" si="28"/>
        <v>7</v>
      </c>
      <c r="AG23" s="139">
        <f t="shared" si="28"/>
        <v>9</v>
      </c>
      <c r="AH23" s="139">
        <f t="shared" si="28"/>
        <v>13</v>
      </c>
      <c r="AI23" s="139">
        <f t="shared" si="28"/>
        <v>15</v>
      </c>
      <c r="AJ23" s="139">
        <f t="shared" si="28"/>
        <v>11</v>
      </c>
      <c r="AK23" s="140"/>
      <c r="AL23" s="139"/>
      <c r="AM23" s="50"/>
      <c r="AN23" s="50"/>
    </row>
    <row r="24" spans="2:40">
      <c r="D24" s="97"/>
      <c r="E24" s="98"/>
      <c r="F24" s="98"/>
      <c r="G24" s="98"/>
      <c r="H24" s="98"/>
      <c r="I24" s="98"/>
      <c r="J24" s="98"/>
      <c r="K24" s="98"/>
      <c r="L24" s="142" t="s">
        <v>36</v>
      </c>
      <c r="M24" s="142"/>
      <c r="N24" s="146" t="s">
        <v>37</v>
      </c>
      <c r="O24" s="50"/>
      <c r="P24" s="139">
        <f t="shared" ref="P24:X24" si="29">IF(P23="","",IF(P23&lt;0,0,IF(P23&lt;18,1,IF(P23&lt;36,2,3))))</f>
        <v>1</v>
      </c>
      <c r="Q24" s="139">
        <f t="shared" si="29"/>
        <v>2</v>
      </c>
      <c r="R24" s="139">
        <f t="shared" si="29"/>
        <v>1</v>
      </c>
      <c r="S24" s="139">
        <f t="shared" si="29"/>
        <v>2</v>
      </c>
      <c r="T24" s="139">
        <f t="shared" si="29"/>
        <v>1</v>
      </c>
      <c r="U24" s="139">
        <f t="shared" si="29"/>
        <v>1</v>
      </c>
      <c r="V24" s="139">
        <f t="shared" si="29"/>
        <v>1</v>
      </c>
      <c r="W24" s="139">
        <f t="shared" si="29"/>
        <v>1</v>
      </c>
      <c r="X24" s="139">
        <f t="shared" si="29"/>
        <v>1</v>
      </c>
      <c r="Y24" s="139"/>
      <c r="Z24" s="139"/>
      <c r="AA24" s="139"/>
      <c r="AB24" s="139">
        <f t="shared" ref="AB24:AJ24" si="30">IF(AB23="","",IF(AB23&lt;0,0,IF(AB23&lt;18,1,IF(AB23&lt;36,2,3))))</f>
        <v>1</v>
      </c>
      <c r="AC24" s="139">
        <f t="shared" si="30"/>
        <v>1</v>
      </c>
      <c r="AD24" s="139">
        <f t="shared" si="30"/>
        <v>1</v>
      </c>
      <c r="AE24" s="139">
        <f t="shared" si="30"/>
        <v>2</v>
      </c>
      <c r="AF24" s="139">
        <f t="shared" si="30"/>
        <v>1</v>
      </c>
      <c r="AG24" s="139">
        <f t="shared" si="30"/>
        <v>1</v>
      </c>
      <c r="AH24" s="139">
        <f t="shared" si="30"/>
        <v>1</v>
      </c>
      <c r="AI24" s="139">
        <f t="shared" si="30"/>
        <v>1</v>
      </c>
      <c r="AJ24" s="139">
        <f t="shared" si="30"/>
        <v>1</v>
      </c>
      <c r="AK24" s="140"/>
      <c r="AL24" s="139"/>
      <c r="AM24" s="50"/>
      <c r="AN24" s="136" t="s">
        <v>33</v>
      </c>
    </row>
    <row r="25" spans="2:40" ht="15">
      <c r="D25" s="97"/>
      <c r="E25" s="98"/>
      <c r="F25" s="98"/>
      <c r="G25" s="98"/>
      <c r="H25" s="98"/>
      <c r="I25" s="98"/>
      <c r="J25" s="98"/>
      <c r="K25" s="98"/>
      <c r="L25" s="132"/>
      <c r="M25" s="143" t="s">
        <v>31</v>
      </c>
      <c r="N25" s="94" t="s">
        <v>38</v>
      </c>
      <c r="O25" s="50"/>
      <c r="P25" s="141">
        <f>IFERROR(IF((P$4-P22+2+P24)&lt;0,0,IF(P22="","",(P$4-P22+2+P24))),"")</f>
        <v>2</v>
      </c>
      <c r="Q25" s="141">
        <f t="shared" ref="Q25:X25" si="31">IFERROR(IF((Q$4-Q22+2+Q24)&lt;0,0,IF(Q22="","",(Q$4-Q22+2+Q24))),"")</f>
        <v>3</v>
      </c>
      <c r="R25" s="141">
        <f t="shared" si="31"/>
        <v>2</v>
      </c>
      <c r="S25" s="141">
        <f t="shared" si="31"/>
        <v>4</v>
      </c>
      <c r="T25" s="141">
        <f t="shared" si="31"/>
        <v>3</v>
      </c>
      <c r="U25" s="141">
        <f t="shared" si="31"/>
        <v>2</v>
      </c>
      <c r="V25" s="141">
        <f t="shared" si="31"/>
        <v>2</v>
      </c>
      <c r="W25" s="141">
        <f t="shared" si="31"/>
        <v>3</v>
      </c>
      <c r="X25" s="141">
        <f t="shared" si="31"/>
        <v>2</v>
      </c>
      <c r="Y25" s="139"/>
      <c r="Z25" s="20">
        <f>SUM(P25:X25)</f>
        <v>23</v>
      </c>
      <c r="AA25" s="139"/>
      <c r="AB25" s="141">
        <f t="shared" ref="AB25:AJ25" si="32">IFERROR(IF((AB$4-AB22+2+AB24)&lt;0,0,IF(AB22="","",(AB$4-AB22+2+AB24))),"")</f>
        <v>3</v>
      </c>
      <c r="AC25" s="141">
        <f t="shared" si="32"/>
        <v>2</v>
      </c>
      <c r="AD25" s="141">
        <f t="shared" si="32"/>
        <v>2</v>
      </c>
      <c r="AE25" s="141">
        <f t="shared" si="32"/>
        <v>2</v>
      </c>
      <c r="AF25" s="141">
        <f t="shared" si="32"/>
        <v>3</v>
      </c>
      <c r="AG25" s="141">
        <f t="shared" si="32"/>
        <v>2</v>
      </c>
      <c r="AH25" s="141">
        <f t="shared" si="32"/>
        <v>2</v>
      </c>
      <c r="AI25" s="141">
        <f t="shared" si="32"/>
        <v>3</v>
      </c>
      <c r="AJ25" s="141">
        <f t="shared" si="32"/>
        <v>2</v>
      </c>
      <c r="AK25" s="140"/>
      <c r="AL25" s="20">
        <f>SUM(AB25:AJ25)</f>
        <v>21</v>
      </c>
      <c r="AM25" s="50"/>
      <c r="AN25" s="137">
        <f>SUM(Z25,AL25)</f>
        <v>44</v>
      </c>
    </row>
    <row r="26" spans="2:40" ht="15" thickBot="1"/>
    <row r="27" spans="2:40" ht="19.5" customHeight="1">
      <c r="B27" s="148" t="s">
        <v>44</v>
      </c>
      <c r="D27" s="88"/>
      <c r="E27" s="89"/>
      <c r="F27" s="90" t="s">
        <v>28</v>
      </c>
      <c r="G27" s="90" t="s">
        <v>13</v>
      </c>
      <c r="H27" s="90" t="s">
        <v>20</v>
      </c>
      <c r="I27" s="90" t="s">
        <v>11</v>
      </c>
      <c r="J27" s="90" t="s">
        <v>12</v>
      </c>
      <c r="K27" s="91" t="s">
        <v>6</v>
      </c>
      <c r="L27" s="91" t="s">
        <v>15</v>
      </c>
      <c r="M27" s="91" t="s">
        <v>32</v>
      </c>
      <c r="N27" s="91" t="s">
        <v>35</v>
      </c>
      <c r="O27" s="129"/>
      <c r="P27" s="130">
        <v>1</v>
      </c>
      <c r="Q27" s="130">
        <v>2</v>
      </c>
      <c r="R27" s="130">
        <v>3</v>
      </c>
      <c r="S27" s="130">
        <v>4</v>
      </c>
      <c r="T27" s="130">
        <v>5</v>
      </c>
      <c r="U27" s="130">
        <v>6</v>
      </c>
      <c r="V27" s="130">
        <v>7</v>
      </c>
      <c r="W27" s="130">
        <v>8</v>
      </c>
      <c r="X27" s="130">
        <v>9</v>
      </c>
      <c r="Y27" s="129"/>
      <c r="Z27" s="130" t="s">
        <v>0</v>
      </c>
      <c r="AA27" s="129"/>
      <c r="AB27" s="130">
        <v>10</v>
      </c>
      <c r="AC27" s="130">
        <v>11</v>
      </c>
      <c r="AD27" s="130">
        <v>12</v>
      </c>
      <c r="AE27" s="130">
        <v>13</v>
      </c>
      <c r="AF27" s="130">
        <v>14</v>
      </c>
      <c r="AG27" s="130">
        <v>15</v>
      </c>
      <c r="AH27" s="130">
        <v>16</v>
      </c>
      <c r="AI27" s="130">
        <v>17</v>
      </c>
      <c r="AJ27" s="130">
        <v>18</v>
      </c>
      <c r="AK27" s="36"/>
      <c r="AL27" s="130" t="s">
        <v>1</v>
      </c>
      <c r="AM27" s="134"/>
      <c r="AN27" s="131" t="s">
        <v>34</v>
      </c>
    </row>
    <row r="28" spans="2:40" ht="15">
      <c r="B28" s="1" t="s">
        <v>47</v>
      </c>
      <c r="D28" s="92"/>
      <c r="E28" s="93"/>
      <c r="F28" s="127"/>
      <c r="G28" s="94" t="s">
        <v>21</v>
      </c>
      <c r="H28" s="94" t="s">
        <v>25</v>
      </c>
      <c r="I28" s="94">
        <v>72</v>
      </c>
      <c r="J28" s="94">
        <v>140</v>
      </c>
      <c r="K28" s="127">
        <v>12</v>
      </c>
      <c r="L28" s="95">
        <f>IF(K28="","X",(IFERROR(ROUND((K28*J28/113)+I28-$AN$4,0),"X")))</f>
        <v>33</v>
      </c>
      <c r="M28" s="128">
        <v>1</v>
      </c>
      <c r="N28" s="96">
        <v>30</v>
      </c>
      <c r="O28" s="27"/>
      <c r="P28" s="138">
        <v>3</v>
      </c>
      <c r="Q28" s="138">
        <v>5</v>
      </c>
      <c r="R28" s="138">
        <v>7</v>
      </c>
      <c r="S28" s="138">
        <v>6</v>
      </c>
      <c r="T28" s="138">
        <v>3</v>
      </c>
      <c r="U28" s="138">
        <v>5</v>
      </c>
      <c r="V28" s="138">
        <v>7</v>
      </c>
      <c r="W28" s="138">
        <v>3</v>
      </c>
      <c r="X28" s="138">
        <v>7</v>
      </c>
      <c r="Y28" s="21"/>
      <c r="Z28" s="20">
        <f>SUM(P28:X28)</f>
        <v>46</v>
      </c>
      <c r="AA28" s="21"/>
      <c r="AB28" s="127">
        <v>5</v>
      </c>
      <c r="AC28" s="127">
        <v>6</v>
      </c>
      <c r="AD28" s="127">
        <v>4</v>
      </c>
      <c r="AE28" s="127">
        <v>5</v>
      </c>
      <c r="AF28" s="127">
        <v>4</v>
      </c>
      <c r="AG28" s="127">
        <v>7</v>
      </c>
      <c r="AH28" s="127">
        <v>5</v>
      </c>
      <c r="AI28" s="127">
        <v>7</v>
      </c>
      <c r="AJ28" s="127">
        <v>6</v>
      </c>
      <c r="AK28" s="17"/>
      <c r="AL28" s="20">
        <f>SUM(AB28:AJ28)</f>
        <v>49</v>
      </c>
      <c r="AM28" s="46"/>
      <c r="AN28" s="133">
        <f>AL28+Z28</f>
        <v>95</v>
      </c>
    </row>
    <row r="29" spans="2:40" hidden="1">
      <c r="D29" s="97"/>
      <c r="E29" s="98"/>
      <c r="F29" s="98"/>
      <c r="G29" s="98"/>
      <c r="H29" s="98"/>
      <c r="I29" s="98"/>
      <c r="J29" s="98"/>
      <c r="K29" s="98"/>
      <c r="L29" s="135" t="s">
        <v>16</v>
      </c>
      <c r="M29" s="135"/>
      <c r="N29" s="147"/>
      <c r="O29" s="50"/>
      <c r="P29" s="139">
        <f t="shared" ref="P29:X29" si="33">IFERROR($N28-P$5,"")</f>
        <v>15</v>
      </c>
      <c r="Q29" s="139">
        <f t="shared" si="33"/>
        <v>27</v>
      </c>
      <c r="R29" s="139">
        <f t="shared" si="33"/>
        <v>13</v>
      </c>
      <c r="S29" s="139">
        <f t="shared" si="33"/>
        <v>29</v>
      </c>
      <c r="T29" s="139">
        <f t="shared" si="33"/>
        <v>17</v>
      </c>
      <c r="U29" s="139">
        <f t="shared" si="33"/>
        <v>19</v>
      </c>
      <c r="V29" s="139">
        <f t="shared" si="33"/>
        <v>23</v>
      </c>
      <c r="W29" s="139">
        <f t="shared" si="33"/>
        <v>25</v>
      </c>
      <c r="X29" s="139">
        <f t="shared" si="33"/>
        <v>21</v>
      </c>
      <c r="Y29" s="139"/>
      <c r="Z29" s="139"/>
      <c r="AA29" s="139"/>
      <c r="AB29" s="139">
        <f t="shared" ref="AB29:AJ29" si="34">IFERROR($N28-AB$5,"")</f>
        <v>14</v>
      </c>
      <c r="AC29" s="139">
        <f t="shared" si="34"/>
        <v>26</v>
      </c>
      <c r="AD29" s="139">
        <f t="shared" si="34"/>
        <v>12</v>
      </c>
      <c r="AE29" s="139">
        <f t="shared" si="34"/>
        <v>28</v>
      </c>
      <c r="AF29" s="139">
        <f t="shared" si="34"/>
        <v>16</v>
      </c>
      <c r="AG29" s="139">
        <f t="shared" si="34"/>
        <v>18</v>
      </c>
      <c r="AH29" s="139">
        <f t="shared" si="34"/>
        <v>22</v>
      </c>
      <c r="AI29" s="139">
        <f t="shared" si="34"/>
        <v>24</v>
      </c>
      <c r="AJ29" s="139">
        <f t="shared" si="34"/>
        <v>20</v>
      </c>
      <c r="AK29" s="140"/>
      <c r="AL29" s="139"/>
      <c r="AM29" s="50"/>
      <c r="AN29" s="50"/>
    </row>
    <row r="30" spans="2:40">
      <c r="D30" s="97"/>
      <c r="E30" s="98"/>
      <c r="F30" s="98"/>
      <c r="G30" s="98"/>
      <c r="H30" s="98"/>
      <c r="I30" s="98"/>
      <c r="J30" s="98"/>
      <c r="K30" s="98"/>
      <c r="L30" s="142" t="s">
        <v>36</v>
      </c>
      <c r="M30" s="142"/>
      <c r="N30" s="146" t="s">
        <v>37</v>
      </c>
      <c r="O30" s="50"/>
      <c r="P30" s="139">
        <f t="shared" ref="P30:X30" si="35">IF(P29="","",IF(P29&lt;0,0,IF(P29&lt;18,1,IF(P29&lt;36,2,3))))</f>
        <v>1</v>
      </c>
      <c r="Q30" s="139">
        <f t="shared" si="35"/>
        <v>2</v>
      </c>
      <c r="R30" s="139">
        <f t="shared" si="35"/>
        <v>1</v>
      </c>
      <c r="S30" s="139">
        <f t="shared" si="35"/>
        <v>2</v>
      </c>
      <c r="T30" s="139">
        <f t="shared" si="35"/>
        <v>1</v>
      </c>
      <c r="U30" s="139">
        <f t="shared" si="35"/>
        <v>2</v>
      </c>
      <c r="V30" s="139">
        <f t="shared" si="35"/>
        <v>2</v>
      </c>
      <c r="W30" s="139">
        <f t="shared" si="35"/>
        <v>2</v>
      </c>
      <c r="X30" s="139">
        <f t="shared" si="35"/>
        <v>2</v>
      </c>
      <c r="Y30" s="139"/>
      <c r="Z30" s="139"/>
      <c r="AA30" s="139"/>
      <c r="AB30" s="139">
        <f t="shared" ref="AB30:AJ30" si="36">IF(AB29="","",IF(AB29&lt;0,0,IF(AB29&lt;18,1,IF(AB29&lt;36,2,3))))</f>
        <v>1</v>
      </c>
      <c r="AC30" s="139">
        <f t="shared" si="36"/>
        <v>2</v>
      </c>
      <c r="AD30" s="139">
        <f t="shared" si="36"/>
        <v>1</v>
      </c>
      <c r="AE30" s="139">
        <f t="shared" si="36"/>
        <v>2</v>
      </c>
      <c r="AF30" s="139">
        <f t="shared" si="36"/>
        <v>1</v>
      </c>
      <c r="AG30" s="139">
        <f t="shared" si="36"/>
        <v>2</v>
      </c>
      <c r="AH30" s="139">
        <f t="shared" si="36"/>
        <v>2</v>
      </c>
      <c r="AI30" s="139">
        <f t="shared" si="36"/>
        <v>2</v>
      </c>
      <c r="AJ30" s="139">
        <f t="shared" si="36"/>
        <v>2</v>
      </c>
      <c r="AK30" s="140"/>
      <c r="AL30" s="139"/>
      <c r="AM30" s="50"/>
      <c r="AN30" s="136" t="s">
        <v>33</v>
      </c>
    </row>
    <row r="31" spans="2:40" ht="15">
      <c r="D31" s="97"/>
      <c r="E31" s="98"/>
      <c r="F31" s="98"/>
      <c r="G31" s="98"/>
      <c r="H31" s="98"/>
      <c r="I31" s="98"/>
      <c r="J31" s="98"/>
      <c r="K31" s="98"/>
      <c r="L31" s="132"/>
      <c r="M31" s="143" t="s">
        <v>31</v>
      </c>
      <c r="N31" s="94" t="s">
        <v>38</v>
      </c>
      <c r="O31" s="50"/>
      <c r="P31" s="141">
        <f>IFERROR(IF((P$4-P28+2+P30)&lt;0,0,IF(P28="","",(P$4-P28+2+P30))),"")</f>
        <v>3</v>
      </c>
      <c r="Q31" s="141">
        <f t="shared" ref="Q31:X31" si="37">IFERROR(IF((Q$4-Q28+2+Q30)&lt;0,0,IF(Q28="","",(Q$4-Q28+2+Q30))),"")</f>
        <v>2</v>
      </c>
      <c r="R31" s="141">
        <f t="shared" si="37"/>
        <v>0</v>
      </c>
      <c r="S31" s="141">
        <f t="shared" si="37"/>
        <v>1</v>
      </c>
      <c r="T31" s="141">
        <f t="shared" si="37"/>
        <v>3</v>
      </c>
      <c r="U31" s="141">
        <f t="shared" si="37"/>
        <v>2</v>
      </c>
      <c r="V31" s="141">
        <f t="shared" si="37"/>
        <v>0</v>
      </c>
      <c r="W31" s="141">
        <f t="shared" si="37"/>
        <v>4</v>
      </c>
      <c r="X31" s="141">
        <f t="shared" si="37"/>
        <v>0</v>
      </c>
      <c r="Y31" s="139"/>
      <c r="Z31" s="20">
        <f>SUM(P31:X31)</f>
        <v>15</v>
      </c>
      <c r="AA31" s="139"/>
      <c r="AB31" s="141">
        <f t="shared" ref="AB31:AJ31" si="38">IFERROR(IF((AB$4-AB28+2+AB30)&lt;0,0,IF(AB28="","",(AB$4-AB28+2+AB30))),"")</f>
        <v>1</v>
      </c>
      <c r="AC31" s="141">
        <f t="shared" si="38"/>
        <v>1</v>
      </c>
      <c r="AD31" s="141">
        <f t="shared" si="38"/>
        <v>2</v>
      </c>
      <c r="AE31" s="141">
        <f t="shared" si="38"/>
        <v>2</v>
      </c>
      <c r="AF31" s="141">
        <f t="shared" si="38"/>
        <v>2</v>
      </c>
      <c r="AG31" s="141">
        <f t="shared" si="38"/>
        <v>0</v>
      </c>
      <c r="AH31" s="141">
        <f t="shared" si="38"/>
        <v>2</v>
      </c>
      <c r="AI31" s="141">
        <f t="shared" si="38"/>
        <v>0</v>
      </c>
      <c r="AJ31" s="141">
        <f t="shared" si="38"/>
        <v>1</v>
      </c>
      <c r="AK31" s="140"/>
      <c r="AL31" s="20">
        <f>SUM(AB31:AJ31)</f>
        <v>11</v>
      </c>
      <c r="AM31" s="50"/>
      <c r="AN31" s="137">
        <f>SUM(Z31,AL31)</f>
        <v>26</v>
      </c>
    </row>
    <row r="32" spans="2:40" ht="15" thickBot="1"/>
    <row r="33" spans="2:40" ht="15.75" customHeight="1">
      <c r="B33" s="148" t="s">
        <v>44</v>
      </c>
      <c r="D33" s="88"/>
      <c r="E33" s="89"/>
      <c r="F33" s="90" t="s">
        <v>28</v>
      </c>
      <c r="G33" s="90" t="s">
        <v>13</v>
      </c>
      <c r="H33" s="90" t="s">
        <v>20</v>
      </c>
      <c r="I33" s="90" t="s">
        <v>11</v>
      </c>
      <c r="J33" s="90" t="s">
        <v>12</v>
      </c>
      <c r="K33" s="91" t="s">
        <v>6</v>
      </c>
      <c r="L33" s="91" t="s">
        <v>15</v>
      </c>
      <c r="M33" s="91" t="s">
        <v>32</v>
      </c>
      <c r="N33" s="91" t="s">
        <v>35</v>
      </c>
      <c r="O33" s="129"/>
      <c r="P33" s="130">
        <v>1</v>
      </c>
      <c r="Q33" s="130">
        <v>2</v>
      </c>
      <c r="R33" s="130">
        <v>3</v>
      </c>
      <c r="S33" s="130">
        <v>4</v>
      </c>
      <c r="T33" s="130">
        <v>5</v>
      </c>
      <c r="U33" s="130">
        <v>6</v>
      </c>
      <c r="V33" s="130">
        <v>7</v>
      </c>
      <c r="W33" s="130">
        <v>8</v>
      </c>
      <c r="X33" s="130">
        <v>9</v>
      </c>
      <c r="Y33" s="129"/>
      <c r="Z33" s="130" t="s">
        <v>0</v>
      </c>
      <c r="AA33" s="129"/>
      <c r="AB33" s="130">
        <v>10</v>
      </c>
      <c r="AC33" s="130">
        <v>11</v>
      </c>
      <c r="AD33" s="130">
        <v>12</v>
      </c>
      <c r="AE33" s="130">
        <v>13</v>
      </c>
      <c r="AF33" s="130">
        <v>14</v>
      </c>
      <c r="AG33" s="130">
        <v>15</v>
      </c>
      <c r="AH33" s="130">
        <v>16</v>
      </c>
      <c r="AI33" s="130">
        <v>17</v>
      </c>
      <c r="AJ33" s="130">
        <v>18</v>
      </c>
      <c r="AK33" s="36"/>
      <c r="AL33" s="130" t="s">
        <v>1</v>
      </c>
      <c r="AM33" s="134"/>
      <c r="AN33" s="131" t="s">
        <v>34</v>
      </c>
    </row>
    <row r="34" spans="2:40" ht="15">
      <c r="B34" s="1" t="s">
        <v>40</v>
      </c>
      <c r="D34" s="92"/>
      <c r="E34" s="93"/>
      <c r="F34" s="127"/>
      <c r="G34" s="94" t="s">
        <v>21</v>
      </c>
      <c r="H34" s="94" t="s">
        <v>25</v>
      </c>
      <c r="I34" s="94">
        <v>72</v>
      </c>
      <c r="J34" s="94">
        <v>140</v>
      </c>
      <c r="K34" s="127">
        <v>12</v>
      </c>
      <c r="L34" s="95">
        <f>IF(K34="","X",(IFERROR(ROUND((K34*J34/113)+I34-$AN$4,0),"X")))</f>
        <v>33</v>
      </c>
      <c r="M34" s="128">
        <v>1</v>
      </c>
      <c r="N34" s="96">
        <v>18</v>
      </c>
      <c r="O34" s="27"/>
      <c r="P34" s="138">
        <v>4</v>
      </c>
      <c r="Q34" s="138">
        <v>6</v>
      </c>
      <c r="R34" s="138">
        <v>4</v>
      </c>
      <c r="S34" s="138">
        <v>4</v>
      </c>
      <c r="T34" s="138">
        <v>4</v>
      </c>
      <c r="U34" s="138">
        <v>3</v>
      </c>
      <c r="V34" s="138">
        <v>6</v>
      </c>
      <c r="W34" s="138">
        <v>4</v>
      </c>
      <c r="X34" s="138">
        <v>4</v>
      </c>
      <c r="Y34" s="21"/>
      <c r="Z34" s="20">
        <f>SUM(P34:X34)</f>
        <v>39</v>
      </c>
      <c r="AA34" s="21"/>
      <c r="AB34" s="127">
        <v>4</v>
      </c>
      <c r="AC34" s="127">
        <v>4</v>
      </c>
      <c r="AD34" s="127">
        <v>3</v>
      </c>
      <c r="AE34" s="127">
        <v>5</v>
      </c>
      <c r="AF34" s="127">
        <v>3</v>
      </c>
      <c r="AG34" s="127">
        <v>4</v>
      </c>
      <c r="AH34" s="127">
        <v>6</v>
      </c>
      <c r="AI34" s="127">
        <v>4</v>
      </c>
      <c r="AJ34" s="127">
        <v>4</v>
      </c>
      <c r="AK34" s="17"/>
      <c r="AL34" s="20">
        <f>SUM(AB34:AJ34)</f>
        <v>37</v>
      </c>
      <c r="AM34" s="46"/>
      <c r="AN34" s="133">
        <f>AL34+Z34</f>
        <v>76</v>
      </c>
    </row>
    <row r="35" spans="2:40" ht="14.25" hidden="1" customHeight="1">
      <c r="D35" s="97"/>
      <c r="E35" s="98"/>
      <c r="F35" s="98"/>
      <c r="G35" s="98"/>
      <c r="H35" s="98"/>
      <c r="I35" s="98"/>
      <c r="J35" s="98"/>
      <c r="K35" s="98"/>
      <c r="L35" s="135" t="s">
        <v>16</v>
      </c>
      <c r="M35" s="135"/>
      <c r="N35" s="135"/>
      <c r="O35" s="50"/>
      <c r="P35" s="139">
        <f t="shared" ref="P35:X35" si="39">IFERROR($N34-P$5,"")</f>
        <v>3</v>
      </c>
      <c r="Q35" s="139">
        <f t="shared" si="39"/>
        <v>15</v>
      </c>
      <c r="R35" s="139">
        <f t="shared" si="39"/>
        <v>1</v>
      </c>
      <c r="S35" s="139">
        <f t="shared" si="39"/>
        <v>17</v>
      </c>
      <c r="T35" s="139">
        <f t="shared" si="39"/>
        <v>5</v>
      </c>
      <c r="U35" s="139">
        <f t="shared" si="39"/>
        <v>7</v>
      </c>
      <c r="V35" s="139">
        <f t="shared" si="39"/>
        <v>11</v>
      </c>
      <c r="W35" s="139">
        <f t="shared" si="39"/>
        <v>13</v>
      </c>
      <c r="X35" s="139">
        <f t="shared" si="39"/>
        <v>9</v>
      </c>
      <c r="Y35" s="139"/>
      <c r="Z35" s="139"/>
      <c r="AA35" s="139"/>
      <c r="AB35" s="139">
        <f t="shared" ref="AB35:AJ35" si="40">IFERROR($N34-AB$5,"")</f>
        <v>2</v>
      </c>
      <c r="AC35" s="139">
        <f t="shared" si="40"/>
        <v>14</v>
      </c>
      <c r="AD35" s="139">
        <f t="shared" si="40"/>
        <v>0</v>
      </c>
      <c r="AE35" s="139">
        <f t="shared" si="40"/>
        <v>16</v>
      </c>
      <c r="AF35" s="139">
        <f t="shared" si="40"/>
        <v>4</v>
      </c>
      <c r="AG35" s="139">
        <f t="shared" si="40"/>
        <v>6</v>
      </c>
      <c r="AH35" s="139">
        <f t="shared" si="40"/>
        <v>10</v>
      </c>
      <c r="AI35" s="139">
        <f t="shared" si="40"/>
        <v>12</v>
      </c>
      <c r="AJ35" s="139">
        <f t="shared" si="40"/>
        <v>8</v>
      </c>
      <c r="AK35" s="140"/>
      <c r="AL35" s="139"/>
      <c r="AM35" s="50"/>
      <c r="AN35" s="50"/>
    </row>
    <row r="36" spans="2:40">
      <c r="D36" s="97"/>
      <c r="E36" s="98"/>
      <c r="F36" s="98"/>
      <c r="G36" s="98"/>
      <c r="H36" s="98"/>
      <c r="I36" s="98"/>
      <c r="J36" s="98"/>
      <c r="K36" s="98"/>
      <c r="L36" s="142" t="s">
        <v>36</v>
      </c>
      <c r="M36" s="142"/>
      <c r="N36" s="146" t="s">
        <v>37</v>
      </c>
      <c r="O36" s="50"/>
      <c r="P36" s="139">
        <f t="shared" ref="P36:X36" si="41">IF(P35="","",IF(P35&lt;0,0,IF(P35&lt;18,1,IF(P35&lt;36,2,3))))</f>
        <v>1</v>
      </c>
      <c r="Q36" s="139">
        <f t="shared" si="41"/>
        <v>1</v>
      </c>
      <c r="R36" s="139">
        <f t="shared" si="41"/>
        <v>1</v>
      </c>
      <c r="S36" s="139">
        <f t="shared" si="41"/>
        <v>1</v>
      </c>
      <c r="T36" s="139">
        <f t="shared" si="41"/>
        <v>1</v>
      </c>
      <c r="U36" s="139">
        <f t="shared" si="41"/>
        <v>1</v>
      </c>
      <c r="V36" s="139">
        <f t="shared" si="41"/>
        <v>1</v>
      </c>
      <c r="W36" s="139">
        <f t="shared" si="41"/>
        <v>1</v>
      </c>
      <c r="X36" s="139">
        <f t="shared" si="41"/>
        <v>1</v>
      </c>
      <c r="Y36" s="139"/>
      <c r="Z36" s="139"/>
      <c r="AA36" s="139"/>
      <c r="AB36" s="139">
        <f t="shared" ref="AB36:AJ36" si="42">IF(AB35="","",IF(AB35&lt;0,0,IF(AB35&lt;18,1,IF(AB35&lt;36,2,3))))</f>
        <v>1</v>
      </c>
      <c r="AC36" s="139">
        <f t="shared" si="42"/>
        <v>1</v>
      </c>
      <c r="AD36" s="139">
        <f t="shared" si="42"/>
        <v>1</v>
      </c>
      <c r="AE36" s="139">
        <f t="shared" si="42"/>
        <v>1</v>
      </c>
      <c r="AF36" s="139">
        <f t="shared" si="42"/>
        <v>1</v>
      </c>
      <c r="AG36" s="139">
        <f t="shared" si="42"/>
        <v>1</v>
      </c>
      <c r="AH36" s="139">
        <f t="shared" si="42"/>
        <v>1</v>
      </c>
      <c r="AI36" s="139">
        <f t="shared" si="42"/>
        <v>1</v>
      </c>
      <c r="AJ36" s="139">
        <f t="shared" si="42"/>
        <v>1</v>
      </c>
      <c r="AK36" s="140"/>
      <c r="AL36" s="139"/>
      <c r="AM36" s="50"/>
      <c r="AN36" s="136" t="s">
        <v>33</v>
      </c>
    </row>
    <row r="37" spans="2:40" ht="15">
      <c r="D37" s="97"/>
      <c r="E37" s="98"/>
      <c r="F37" s="98"/>
      <c r="G37" s="98"/>
      <c r="H37" s="98"/>
      <c r="I37" s="98"/>
      <c r="J37" s="98"/>
      <c r="K37" s="98"/>
      <c r="L37" s="132"/>
      <c r="M37" s="143" t="s">
        <v>31</v>
      </c>
      <c r="N37" s="94" t="s">
        <v>38</v>
      </c>
      <c r="O37" s="50"/>
      <c r="P37" s="141">
        <f>IFERROR(IF((P$4-P34+2+P36)&lt;0,0,IF(P34="","",(P$4-P34+2+P36))),"")</f>
        <v>2</v>
      </c>
      <c r="Q37" s="141">
        <f t="shared" ref="Q37:X37" si="43">IFERROR(IF((Q$4-Q34+2+Q36)&lt;0,0,IF(Q34="","",(Q$4-Q34+2+Q36))),"")</f>
        <v>0</v>
      </c>
      <c r="R37" s="141">
        <f t="shared" si="43"/>
        <v>2</v>
      </c>
      <c r="S37" s="141">
        <f t="shared" si="43"/>
        <v>2</v>
      </c>
      <c r="T37" s="141">
        <f t="shared" si="43"/>
        <v>2</v>
      </c>
      <c r="U37" s="141">
        <f t="shared" si="43"/>
        <v>3</v>
      </c>
      <c r="V37" s="141">
        <f t="shared" si="43"/>
        <v>0</v>
      </c>
      <c r="W37" s="141">
        <f t="shared" si="43"/>
        <v>2</v>
      </c>
      <c r="X37" s="141">
        <f t="shared" si="43"/>
        <v>2</v>
      </c>
      <c r="Y37" s="139"/>
      <c r="Z37" s="20">
        <f>SUM(P37:X37)</f>
        <v>15</v>
      </c>
      <c r="AA37" s="139"/>
      <c r="AB37" s="141">
        <f t="shared" ref="AB37:AJ37" si="44">IFERROR(IF((AB$4-AB34+2+AB36)&lt;0,0,IF(AB34="","",(AB$4-AB34+2+AB36))),"")</f>
        <v>2</v>
      </c>
      <c r="AC37" s="141">
        <f t="shared" si="44"/>
        <v>2</v>
      </c>
      <c r="AD37" s="141">
        <f t="shared" si="44"/>
        <v>3</v>
      </c>
      <c r="AE37" s="141">
        <f t="shared" si="44"/>
        <v>1</v>
      </c>
      <c r="AF37" s="141">
        <f t="shared" si="44"/>
        <v>3</v>
      </c>
      <c r="AG37" s="141">
        <f t="shared" si="44"/>
        <v>2</v>
      </c>
      <c r="AH37" s="141">
        <f t="shared" si="44"/>
        <v>0</v>
      </c>
      <c r="AI37" s="141">
        <f t="shared" si="44"/>
        <v>2</v>
      </c>
      <c r="AJ37" s="141">
        <f t="shared" si="44"/>
        <v>2</v>
      </c>
      <c r="AK37" s="140"/>
      <c r="AL37" s="20">
        <f>SUM(AB37:AJ37)</f>
        <v>17</v>
      </c>
      <c r="AM37" s="50"/>
      <c r="AN37" s="137">
        <f>SUM(Z37,AL37)</f>
        <v>32</v>
      </c>
    </row>
    <row r="38" spans="2:40" ht="15" thickBot="1"/>
    <row r="39" spans="2:40" ht="19.5" customHeight="1">
      <c r="B39" s="148" t="s">
        <v>44</v>
      </c>
      <c r="D39" s="88"/>
      <c r="E39" s="89"/>
      <c r="F39" s="90" t="s">
        <v>28</v>
      </c>
      <c r="G39" s="90" t="s">
        <v>13</v>
      </c>
      <c r="H39" s="90" t="s">
        <v>20</v>
      </c>
      <c r="I39" s="90" t="s">
        <v>11</v>
      </c>
      <c r="J39" s="90" t="s">
        <v>12</v>
      </c>
      <c r="K39" s="91" t="s">
        <v>6</v>
      </c>
      <c r="L39" s="91" t="s">
        <v>15</v>
      </c>
      <c r="M39" s="91" t="s">
        <v>32</v>
      </c>
      <c r="N39" s="91" t="s">
        <v>35</v>
      </c>
      <c r="O39" s="129"/>
      <c r="P39" s="130">
        <v>1</v>
      </c>
      <c r="Q39" s="130">
        <v>2</v>
      </c>
      <c r="R39" s="130">
        <v>3</v>
      </c>
      <c r="S39" s="130">
        <v>4</v>
      </c>
      <c r="T39" s="130">
        <v>5</v>
      </c>
      <c r="U39" s="130">
        <v>6</v>
      </c>
      <c r="V39" s="130">
        <v>7</v>
      </c>
      <c r="W39" s="130">
        <v>8</v>
      </c>
      <c r="X39" s="130">
        <v>9</v>
      </c>
      <c r="Y39" s="129"/>
      <c r="Z39" s="130" t="s">
        <v>0</v>
      </c>
      <c r="AA39" s="129"/>
      <c r="AB39" s="130">
        <v>10</v>
      </c>
      <c r="AC39" s="130">
        <v>11</v>
      </c>
      <c r="AD39" s="130">
        <v>12</v>
      </c>
      <c r="AE39" s="130">
        <v>13</v>
      </c>
      <c r="AF39" s="130">
        <v>14</v>
      </c>
      <c r="AG39" s="130">
        <v>15</v>
      </c>
      <c r="AH39" s="130">
        <v>16</v>
      </c>
      <c r="AI39" s="130">
        <v>17</v>
      </c>
      <c r="AJ39" s="130">
        <v>18</v>
      </c>
      <c r="AK39" s="36"/>
      <c r="AL39" s="130" t="s">
        <v>1</v>
      </c>
      <c r="AM39" s="134"/>
      <c r="AN39" s="131" t="s">
        <v>34</v>
      </c>
    </row>
    <row r="40" spans="2:40" ht="15">
      <c r="B40" s="1" t="s">
        <v>48</v>
      </c>
      <c r="D40" s="92"/>
      <c r="E40" s="93"/>
      <c r="F40" s="127"/>
      <c r="G40" s="94" t="s">
        <v>21</v>
      </c>
      <c r="H40" s="94" t="s">
        <v>25</v>
      </c>
      <c r="I40" s="94">
        <v>72</v>
      </c>
      <c r="J40" s="94">
        <v>140</v>
      </c>
      <c r="K40" s="127">
        <v>12</v>
      </c>
      <c r="L40" s="95">
        <f>IF(K40="","X",(IFERROR(ROUND((K40*J40/113)+I40-$AN$4,0),"X")))</f>
        <v>33</v>
      </c>
      <c r="M40" s="128">
        <v>1</v>
      </c>
      <c r="N40" s="96">
        <v>11</v>
      </c>
      <c r="O40" s="27"/>
      <c r="P40" s="138">
        <v>5</v>
      </c>
      <c r="Q40" s="138">
        <v>5</v>
      </c>
      <c r="R40" s="138">
        <v>2</v>
      </c>
      <c r="S40" s="138">
        <v>3</v>
      </c>
      <c r="T40" s="138">
        <v>4</v>
      </c>
      <c r="U40" s="138">
        <v>3</v>
      </c>
      <c r="V40" s="138">
        <v>3</v>
      </c>
      <c r="W40" s="138">
        <v>4</v>
      </c>
      <c r="X40" s="138">
        <v>3</v>
      </c>
      <c r="Y40" s="21"/>
      <c r="Z40" s="20">
        <f>SUM(P40:X40)</f>
        <v>32</v>
      </c>
      <c r="AA40" s="21"/>
      <c r="AB40" s="127">
        <v>3</v>
      </c>
      <c r="AC40" s="127">
        <v>4</v>
      </c>
      <c r="AD40" s="127">
        <v>4</v>
      </c>
      <c r="AE40" s="127">
        <v>5</v>
      </c>
      <c r="AF40" s="127">
        <v>3</v>
      </c>
      <c r="AG40" s="127">
        <v>5</v>
      </c>
      <c r="AH40" s="127">
        <v>4</v>
      </c>
      <c r="AI40" s="127">
        <v>5</v>
      </c>
      <c r="AJ40" s="127">
        <v>4</v>
      </c>
      <c r="AK40" s="17"/>
      <c r="AL40" s="20">
        <f>SUM(AB40:AJ40)</f>
        <v>37</v>
      </c>
      <c r="AM40" s="46"/>
      <c r="AN40" s="133">
        <f>AL40+Z40</f>
        <v>69</v>
      </c>
    </row>
    <row r="41" spans="2:40" hidden="1">
      <c r="D41" s="97"/>
      <c r="E41" s="98"/>
      <c r="F41" s="98"/>
      <c r="G41" s="98"/>
      <c r="H41" s="98"/>
      <c r="I41" s="98"/>
      <c r="J41" s="98"/>
      <c r="K41" s="98"/>
      <c r="L41" s="135" t="s">
        <v>16</v>
      </c>
      <c r="M41" s="135"/>
      <c r="N41" s="147"/>
      <c r="O41" s="50"/>
      <c r="P41" s="139">
        <f t="shared" ref="P41:X41" si="45">IFERROR($N40-P$5,"")</f>
        <v>-4</v>
      </c>
      <c r="Q41" s="139">
        <f t="shared" si="45"/>
        <v>8</v>
      </c>
      <c r="R41" s="139">
        <f t="shared" si="45"/>
        <v>-6</v>
      </c>
      <c r="S41" s="139">
        <f t="shared" si="45"/>
        <v>10</v>
      </c>
      <c r="T41" s="139">
        <f t="shared" si="45"/>
        <v>-2</v>
      </c>
      <c r="U41" s="139">
        <f t="shared" si="45"/>
        <v>0</v>
      </c>
      <c r="V41" s="139">
        <f t="shared" si="45"/>
        <v>4</v>
      </c>
      <c r="W41" s="139">
        <f t="shared" si="45"/>
        <v>6</v>
      </c>
      <c r="X41" s="139">
        <f t="shared" si="45"/>
        <v>2</v>
      </c>
      <c r="Y41" s="139"/>
      <c r="Z41" s="139"/>
      <c r="AA41" s="139"/>
      <c r="AB41" s="139">
        <f t="shared" ref="AB41:AJ41" si="46">IFERROR($N40-AB$5,"")</f>
        <v>-5</v>
      </c>
      <c r="AC41" s="139">
        <f t="shared" si="46"/>
        <v>7</v>
      </c>
      <c r="AD41" s="139">
        <f t="shared" si="46"/>
        <v>-7</v>
      </c>
      <c r="AE41" s="139">
        <f t="shared" si="46"/>
        <v>9</v>
      </c>
      <c r="AF41" s="139">
        <f t="shared" si="46"/>
        <v>-3</v>
      </c>
      <c r="AG41" s="139">
        <f t="shared" si="46"/>
        <v>-1</v>
      </c>
      <c r="AH41" s="139">
        <f t="shared" si="46"/>
        <v>3</v>
      </c>
      <c r="AI41" s="139">
        <f t="shared" si="46"/>
        <v>5</v>
      </c>
      <c r="AJ41" s="139">
        <f t="shared" si="46"/>
        <v>1</v>
      </c>
      <c r="AK41" s="140"/>
      <c r="AL41" s="139"/>
      <c r="AM41" s="50"/>
      <c r="AN41" s="50"/>
    </row>
    <row r="42" spans="2:40">
      <c r="D42" s="97"/>
      <c r="E42" s="98"/>
      <c r="F42" s="98"/>
      <c r="G42" s="98"/>
      <c r="H42" s="98"/>
      <c r="I42" s="98"/>
      <c r="J42" s="98"/>
      <c r="K42" s="98"/>
      <c r="L42" s="142" t="s">
        <v>36</v>
      </c>
      <c r="M42" s="142"/>
      <c r="N42" s="146" t="s">
        <v>37</v>
      </c>
      <c r="O42" s="50"/>
      <c r="P42" s="139">
        <f t="shared" ref="P42:X42" si="47">IF(P41="","",IF(P41&lt;0,0,IF(P41&lt;18,1,IF(P41&lt;36,2,3))))</f>
        <v>0</v>
      </c>
      <c r="Q42" s="139">
        <f t="shared" si="47"/>
        <v>1</v>
      </c>
      <c r="R42" s="139">
        <f t="shared" si="47"/>
        <v>0</v>
      </c>
      <c r="S42" s="139">
        <f t="shared" si="47"/>
        <v>1</v>
      </c>
      <c r="T42" s="139">
        <f t="shared" si="47"/>
        <v>0</v>
      </c>
      <c r="U42" s="139">
        <f t="shared" si="47"/>
        <v>1</v>
      </c>
      <c r="V42" s="139">
        <f t="shared" si="47"/>
        <v>1</v>
      </c>
      <c r="W42" s="139">
        <f t="shared" si="47"/>
        <v>1</v>
      </c>
      <c r="X42" s="139">
        <f t="shared" si="47"/>
        <v>1</v>
      </c>
      <c r="Y42" s="139"/>
      <c r="Z42" s="139"/>
      <c r="AA42" s="139"/>
      <c r="AB42" s="139">
        <f t="shared" ref="AB42:AJ42" si="48">IF(AB41="","",IF(AB41&lt;0,0,IF(AB41&lt;18,1,IF(AB41&lt;36,2,3))))</f>
        <v>0</v>
      </c>
      <c r="AC42" s="139">
        <f t="shared" si="48"/>
        <v>1</v>
      </c>
      <c r="AD42" s="139">
        <f t="shared" si="48"/>
        <v>0</v>
      </c>
      <c r="AE42" s="139">
        <f t="shared" si="48"/>
        <v>1</v>
      </c>
      <c r="AF42" s="139">
        <f t="shared" si="48"/>
        <v>0</v>
      </c>
      <c r="AG42" s="139">
        <f t="shared" si="48"/>
        <v>0</v>
      </c>
      <c r="AH42" s="139">
        <f t="shared" si="48"/>
        <v>1</v>
      </c>
      <c r="AI42" s="139">
        <f t="shared" si="48"/>
        <v>1</v>
      </c>
      <c r="AJ42" s="139">
        <f t="shared" si="48"/>
        <v>1</v>
      </c>
      <c r="AK42" s="140"/>
      <c r="AL42" s="139"/>
      <c r="AM42" s="50"/>
      <c r="AN42" s="136" t="s">
        <v>33</v>
      </c>
    </row>
    <row r="43" spans="2:40" ht="15">
      <c r="D43" s="97"/>
      <c r="E43" s="98"/>
      <c r="F43" s="98"/>
      <c r="G43" s="98"/>
      <c r="H43" s="98"/>
      <c r="I43" s="98"/>
      <c r="J43" s="98"/>
      <c r="K43" s="98"/>
      <c r="L43" s="132"/>
      <c r="M43" s="143" t="s">
        <v>31</v>
      </c>
      <c r="N43" s="94" t="s">
        <v>38</v>
      </c>
      <c r="O43" s="50"/>
      <c r="P43" s="141">
        <f>IFERROR(IF((P$4-P40+2+P42)&lt;0,0,IF(P40="","",(P$4-P40+2+P42))),"")</f>
        <v>0</v>
      </c>
      <c r="Q43" s="141">
        <f t="shared" ref="Q43:X43" si="49">IFERROR(IF((Q$4-Q40+2+Q42)&lt;0,0,IF(Q40="","",(Q$4-Q40+2+Q42))),"")</f>
        <v>1</v>
      </c>
      <c r="R43" s="141">
        <f t="shared" si="49"/>
        <v>3</v>
      </c>
      <c r="S43" s="141">
        <f t="shared" si="49"/>
        <v>3</v>
      </c>
      <c r="T43" s="141">
        <f t="shared" si="49"/>
        <v>1</v>
      </c>
      <c r="U43" s="141">
        <f t="shared" si="49"/>
        <v>3</v>
      </c>
      <c r="V43" s="141">
        <f t="shared" si="49"/>
        <v>3</v>
      </c>
      <c r="W43" s="141">
        <f t="shared" si="49"/>
        <v>2</v>
      </c>
      <c r="X43" s="141">
        <f t="shared" si="49"/>
        <v>3</v>
      </c>
      <c r="Y43" s="139"/>
      <c r="Z43" s="20">
        <f>SUM(P43:X43)</f>
        <v>19</v>
      </c>
      <c r="AA43" s="139"/>
      <c r="AB43" s="141">
        <f t="shared" ref="AB43:AJ43" si="50">IFERROR(IF((AB$4-AB40+2+AB42)&lt;0,0,IF(AB40="","",(AB$4-AB40+2+AB42))),"")</f>
        <v>2</v>
      </c>
      <c r="AC43" s="141">
        <f t="shared" si="50"/>
        <v>2</v>
      </c>
      <c r="AD43" s="141">
        <f t="shared" si="50"/>
        <v>1</v>
      </c>
      <c r="AE43" s="141">
        <f t="shared" si="50"/>
        <v>1</v>
      </c>
      <c r="AF43" s="141">
        <f t="shared" si="50"/>
        <v>2</v>
      </c>
      <c r="AG43" s="141">
        <f t="shared" si="50"/>
        <v>0</v>
      </c>
      <c r="AH43" s="141">
        <f t="shared" si="50"/>
        <v>2</v>
      </c>
      <c r="AI43" s="141">
        <f t="shared" si="50"/>
        <v>1</v>
      </c>
      <c r="AJ43" s="141">
        <f t="shared" si="50"/>
        <v>2</v>
      </c>
      <c r="AK43" s="140"/>
      <c r="AL43" s="20">
        <f>SUM(AB43:AJ43)</f>
        <v>13</v>
      </c>
      <c r="AM43" s="50"/>
      <c r="AN43" s="137">
        <f>SUM(Z43,AL43)</f>
        <v>32</v>
      </c>
    </row>
    <row r="44" spans="2:40" ht="15" thickBot="1"/>
    <row r="45" spans="2:40" ht="15.75" customHeight="1">
      <c r="B45" s="148" t="s">
        <v>44</v>
      </c>
      <c r="D45" s="88"/>
      <c r="E45" s="89"/>
      <c r="F45" s="90" t="s">
        <v>28</v>
      </c>
      <c r="G45" s="90" t="s">
        <v>13</v>
      </c>
      <c r="H45" s="90" t="s">
        <v>20</v>
      </c>
      <c r="I45" s="90" t="s">
        <v>11</v>
      </c>
      <c r="J45" s="90" t="s">
        <v>12</v>
      </c>
      <c r="K45" s="91" t="s">
        <v>6</v>
      </c>
      <c r="L45" s="91" t="s">
        <v>15</v>
      </c>
      <c r="M45" s="91" t="s">
        <v>32</v>
      </c>
      <c r="N45" s="91" t="s">
        <v>35</v>
      </c>
      <c r="O45" s="129"/>
      <c r="P45" s="130">
        <v>1</v>
      </c>
      <c r="Q45" s="130">
        <v>2</v>
      </c>
      <c r="R45" s="130">
        <v>3</v>
      </c>
      <c r="S45" s="130">
        <v>4</v>
      </c>
      <c r="T45" s="130">
        <v>5</v>
      </c>
      <c r="U45" s="130">
        <v>6</v>
      </c>
      <c r="V45" s="130">
        <v>7</v>
      </c>
      <c r="W45" s="130">
        <v>8</v>
      </c>
      <c r="X45" s="130">
        <v>9</v>
      </c>
      <c r="Y45" s="129"/>
      <c r="Z45" s="130" t="s">
        <v>0</v>
      </c>
      <c r="AA45" s="129"/>
      <c r="AB45" s="130">
        <v>10</v>
      </c>
      <c r="AC45" s="130">
        <v>11</v>
      </c>
      <c r="AD45" s="130">
        <v>12</v>
      </c>
      <c r="AE45" s="130">
        <v>13</v>
      </c>
      <c r="AF45" s="130">
        <v>14</v>
      </c>
      <c r="AG45" s="130">
        <v>15</v>
      </c>
      <c r="AH45" s="130">
        <v>16</v>
      </c>
      <c r="AI45" s="130">
        <v>17</v>
      </c>
      <c r="AJ45" s="130">
        <v>18</v>
      </c>
      <c r="AK45" s="36"/>
      <c r="AL45" s="130" t="s">
        <v>1</v>
      </c>
      <c r="AM45" s="134"/>
      <c r="AN45" s="131" t="s">
        <v>34</v>
      </c>
    </row>
    <row r="46" spans="2:40" ht="15">
      <c r="B46" s="1" t="s">
        <v>49</v>
      </c>
      <c r="D46" s="92"/>
      <c r="E46" s="93"/>
      <c r="F46" s="127"/>
      <c r="G46" s="94" t="s">
        <v>21</v>
      </c>
      <c r="H46" s="94" t="s">
        <v>25</v>
      </c>
      <c r="I46" s="94">
        <v>72</v>
      </c>
      <c r="J46" s="94">
        <v>140</v>
      </c>
      <c r="K46" s="127">
        <v>12</v>
      </c>
      <c r="L46" s="95">
        <f>IF(K46="","X",(IFERROR(ROUND((K46*J46/113)+I46-$AN$4,0),"X")))</f>
        <v>33</v>
      </c>
      <c r="M46" s="128">
        <v>1</v>
      </c>
      <c r="N46" s="96">
        <v>30</v>
      </c>
      <c r="O46" s="27"/>
      <c r="P46" s="138">
        <v>5</v>
      </c>
      <c r="Q46" s="138">
        <v>4</v>
      </c>
      <c r="R46" s="138">
        <v>3</v>
      </c>
      <c r="S46" s="138">
        <v>7</v>
      </c>
      <c r="T46" s="138">
        <v>3</v>
      </c>
      <c r="U46" s="138">
        <v>7</v>
      </c>
      <c r="V46" s="138">
        <v>6</v>
      </c>
      <c r="W46" s="138">
        <v>4</v>
      </c>
      <c r="X46" s="138">
        <v>4</v>
      </c>
      <c r="Y46" s="21">
        <v>0</v>
      </c>
      <c r="Z46" s="20">
        <f>SUM(P46:Y46)</f>
        <v>43</v>
      </c>
      <c r="AA46" s="21"/>
      <c r="AB46" s="127">
        <v>4</v>
      </c>
      <c r="AC46" s="127">
        <v>5</v>
      </c>
      <c r="AD46" s="127">
        <v>7</v>
      </c>
      <c r="AE46" s="127">
        <v>6</v>
      </c>
      <c r="AF46" s="127">
        <v>5</v>
      </c>
      <c r="AG46" s="127">
        <v>5</v>
      </c>
      <c r="AH46" s="127">
        <v>5</v>
      </c>
      <c r="AI46" s="127">
        <v>4</v>
      </c>
      <c r="AJ46" s="127">
        <v>5</v>
      </c>
      <c r="AK46" s="17"/>
      <c r="AL46" s="20">
        <f>SUM(AB46:AJ46)</f>
        <v>46</v>
      </c>
      <c r="AM46" s="46"/>
      <c r="AN46" s="133">
        <f>AL46+Z46</f>
        <v>89</v>
      </c>
    </row>
    <row r="47" spans="2:40" ht="14.25" hidden="1" customHeight="1">
      <c r="D47" s="97"/>
      <c r="E47" s="98"/>
      <c r="F47" s="98"/>
      <c r="G47" s="98"/>
      <c r="H47" s="98"/>
      <c r="I47" s="98"/>
      <c r="J47" s="98"/>
      <c r="K47" s="98"/>
      <c r="L47" s="135" t="s">
        <v>16</v>
      </c>
      <c r="M47" s="135"/>
      <c r="N47" s="135"/>
      <c r="O47" s="50"/>
      <c r="P47" s="139">
        <f t="shared" ref="P47:X47" si="51">IFERROR($N46-P$5,"")</f>
        <v>15</v>
      </c>
      <c r="Q47" s="139">
        <f t="shared" si="51"/>
        <v>27</v>
      </c>
      <c r="R47" s="139">
        <f t="shared" si="51"/>
        <v>13</v>
      </c>
      <c r="S47" s="139">
        <f t="shared" si="51"/>
        <v>29</v>
      </c>
      <c r="T47" s="139">
        <f t="shared" si="51"/>
        <v>17</v>
      </c>
      <c r="U47" s="139">
        <f t="shared" si="51"/>
        <v>19</v>
      </c>
      <c r="V47" s="139">
        <f t="shared" si="51"/>
        <v>23</v>
      </c>
      <c r="W47" s="139">
        <f t="shared" si="51"/>
        <v>25</v>
      </c>
      <c r="X47" s="139">
        <f t="shared" si="51"/>
        <v>21</v>
      </c>
      <c r="Y47" s="139"/>
      <c r="Z47" s="139"/>
      <c r="AA47" s="139"/>
      <c r="AB47" s="139">
        <f t="shared" ref="AB47:AJ47" si="52">IFERROR($N46-AB$5,"")</f>
        <v>14</v>
      </c>
      <c r="AC47" s="139">
        <f t="shared" si="52"/>
        <v>26</v>
      </c>
      <c r="AD47" s="139">
        <f t="shared" si="52"/>
        <v>12</v>
      </c>
      <c r="AE47" s="139">
        <f t="shared" si="52"/>
        <v>28</v>
      </c>
      <c r="AF47" s="139">
        <f t="shared" si="52"/>
        <v>16</v>
      </c>
      <c r="AG47" s="139">
        <f t="shared" si="52"/>
        <v>18</v>
      </c>
      <c r="AH47" s="139">
        <f t="shared" si="52"/>
        <v>22</v>
      </c>
      <c r="AI47" s="139">
        <f t="shared" si="52"/>
        <v>24</v>
      </c>
      <c r="AJ47" s="139">
        <f t="shared" si="52"/>
        <v>20</v>
      </c>
      <c r="AK47" s="140"/>
      <c r="AL47" s="139"/>
      <c r="AM47" s="50"/>
      <c r="AN47" s="50"/>
    </row>
    <row r="48" spans="2:40">
      <c r="D48" s="97"/>
      <c r="E48" s="98"/>
      <c r="F48" s="98"/>
      <c r="G48" s="98"/>
      <c r="H48" s="98"/>
      <c r="I48" s="98"/>
      <c r="J48" s="98"/>
      <c r="K48" s="98"/>
      <c r="L48" s="142" t="s">
        <v>36</v>
      </c>
      <c r="M48" s="142"/>
      <c r="N48" s="146" t="s">
        <v>37</v>
      </c>
      <c r="O48" s="50"/>
      <c r="P48" s="139">
        <f t="shared" ref="P48:X48" si="53">IF(P47="","",IF(P47&lt;0,0,IF(P47&lt;18,1,IF(P47&lt;36,2,3))))</f>
        <v>1</v>
      </c>
      <c r="Q48" s="139">
        <f t="shared" si="53"/>
        <v>2</v>
      </c>
      <c r="R48" s="139">
        <f t="shared" si="53"/>
        <v>1</v>
      </c>
      <c r="S48" s="139">
        <f t="shared" si="53"/>
        <v>2</v>
      </c>
      <c r="T48" s="139">
        <f t="shared" si="53"/>
        <v>1</v>
      </c>
      <c r="U48" s="139">
        <f t="shared" si="53"/>
        <v>2</v>
      </c>
      <c r="V48" s="139">
        <f t="shared" si="53"/>
        <v>2</v>
      </c>
      <c r="W48" s="139">
        <f t="shared" si="53"/>
        <v>2</v>
      </c>
      <c r="X48" s="139">
        <f t="shared" si="53"/>
        <v>2</v>
      </c>
      <c r="Y48" s="139"/>
      <c r="Z48" s="139"/>
      <c r="AA48" s="139"/>
      <c r="AB48" s="139">
        <f t="shared" ref="AB48:AJ48" si="54">IF(AB47="","",IF(AB47&lt;0,0,IF(AB47&lt;18,1,IF(AB47&lt;36,2,3))))</f>
        <v>1</v>
      </c>
      <c r="AC48" s="139">
        <f t="shared" si="54"/>
        <v>2</v>
      </c>
      <c r="AD48" s="139">
        <f t="shared" si="54"/>
        <v>1</v>
      </c>
      <c r="AE48" s="139">
        <f t="shared" si="54"/>
        <v>2</v>
      </c>
      <c r="AF48" s="139">
        <f t="shared" si="54"/>
        <v>1</v>
      </c>
      <c r="AG48" s="139">
        <f t="shared" si="54"/>
        <v>2</v>
      </c>
      <c r="AH48" s="139">
        <f t="shared" si="54"/>
        <v>2</v>
      </c>
      <c r="AI48" s="139">
        <f t="shared" si="54"/>
        <v>2</v>
      </c>
      <c r="AJ48" s="139">
        <f t="shared" si="54"/>
        <v>2</v>
      </c>
      <c r="AK48" s="140"/>
      <c r="AL48" s="139"/>
      <c r="AM48" s="50"/>
      <c r="AN48" s="136" t="s">
        <v>33</v>
      </c>
    </row>
    <row r="49" spans="2:40" ht="15">
      <c r="D49" s="97"/>
      <c r="E49" s="98"/>
      <c r="F49" s="98"/>
      <c r="G49" s="98"/>
      <c r="H49" s="98"/>
      <c r="I49" s="98"/>
      <c r="J49" s="98"/>
      <c r="K49" s="98"/>
      <c r="L49" s="132"/>
      <c r="M49" s="143" t="s">
        <v>31</v>
      </c>
      <c r="N49" s="94" t="s">
        <v>38</v>
      </c>
      <c r="O49" s="50"/>
      <c r="P49" s="141">
        <f>IFERROR(IF((P$4-P46+2+P48)&lt;0,0,IF(P46="","",(P$4-P46+2+P48))),"")</f>
        <v>1</v>
      </c>
      <c r="Q49" s="141">
        <f t="shared" ref="Q49:X49" si="55">IFERROR(IF((Q$4-Q46+2+Q48)&lt;0,0,IF(Q46="","",(Q$4-Q46+2+Q48))),"")</f>
        <v>3</v>
      </c>
      <c r="R49" s="141">
        <f t="shared" si="55"/>
        <v>3</v>
      </c>
      <c r="S49" s="141">
        <f t="shared" si="55"/>
        <v>0</v>
      </c>
      <c r="T49" s="141">
        <f t="shared" si="55"/>
        <v>3</v>
      </c>
      <c r="U49" s="141">
        <f t="shared" si="55"/>
        <v>0</v>
      </c>
      <c r="V49" s="141">
        <f t="shared" si="55"/>
        <v>1</v>
      </c>
      <c r="W49" s="141">
        <f t="shared" si="55"/>
        <v>3</v>
      </c>
      <c r="X49" s="141">
        <f t="shared" si="55"/>
        <v>3</v>
      </c>
      <c r="Y49" s="139"/>
      <c r="Z49" s="20">
        <f>SUM(P49:X49)</f>
        <v>17</v>
      </c>
      <c r="AA49" s="139"/>
      <c r="AB49" s="141">
        <f t="shared" ref="AB49:AJ49" si="56">IFERROR(IF((AB$4-AB46+2+AB48)&lt;0,0,IF(AB46="","",(AB$4-AB46+2+AB48))),"")</f>
        <v>2</v>
      </c>
      <c r="AC49" s="141">
        <f t="shared" si="56"/>
        <v>2</v>
      </c>
      <c r="AD49" s="141">
        <f t="shared" si="56"/>
        <v>0</v>
      </c>
      <c r="AE49" s="141">
        <f t="shared" si="56"/>
        <v>1</v>
      </c>
      <c r="AF49" s="141">
        <f t="shared" si="56"/>
        <v>1</v>
      </c>
      <c r="AG49" s="141">
        <f t="shared" si="56"/>
        <v>2</v>
      </c>
      <c r="AH49" s="141">
        <f t="shared" si="56"/>
        <v>2</v>
      </c>
      <c r="AI49" s="141">
        <f t="shared" si="56"/>
        <v>3</v>
      </c>
      <c r="AJ49" s="141">
        <f t="shared" si="56"/>
        <v>2</v>
      </c>
      <c r="AK49" s="140"/>
      <c r="AL49" s="20">
        <f>SUM(AB49:AJ49)</f>
        <v>15</v>
      </c>
      <c r="AM49" s="50"/>
      <c r="AN49" s="137">
        <f>SUM(Z49,AL49)</f>
        <v>32</v>
      </c>
    </row>
    <row r="50" spans="2:40" ht="15" thickBot="1"/>
    <row r="51" spans="2:40" ht="19.5" customHeight="1">
      <c r="B51" s="148" t="s">
        <v>44</v>
      </c>
      <c r="D51" s="88"/>
      <c r="E51" s="89"/>
      <c r="F51" s="90" t="s">
        <v>28</v>
      </c>
      <c r="G51" s="90" t="s">
        <v>13</v>
      </c>
      <c r="H51" s="90" t="s">
        <v>20</v>
      </c>
      <c r="I51" s="90" t="s">
        <v>11</v>
      </c>
      <c r="J51" s="90" t="s">
        <v>12</v>
      </c>
      <c r="K51" s="91" t="s">
        <v>6</v>
      </c>
      <c r="L51" s="91" t="s">
        <v>15</v>
      </c>
      <c r="M51" s="91" t="s">
        <v>32</v>
      </c>
      <c r="N51" s="91" t="s">
        <v>35</v>
      </c>
      <c r="O51" s="129"/>
      <c r="P51" s="130">
        <v>1</v>
      </c>
      <c r="Q51" s="130">
        <v>2</v>
      </c>
      <c r="R51" s="130">
        <v>3</v>
      </c>
      <c r="S51" s="130">
        <v>4</v>
      </c>
      <c r="T51" s="130">
        <v>5</v>
      </c>
      <c r="U51" s="130">
        <v>6</v>
      </c>
      <c r="V51" s="130">
        <v>7</v>
      </c>
      <c r="W51" s="130">
        <v>8</v>
      </c>
      <c r="X51" s="130">
        <v>9</v>
      </c>
      <c r="Y51" s="129"/>
      <c r="Z51" s="130" t="s">
        <v>0</v>
      </c>
      <c r="AA51" s="129"/>
      <c r="AB51" s="130">
        <v>10</v>
      </c>
      <c r="AC51" s="130">
        <v>11</v>
      </c>
      <c r="AD51" s="130">
        <v>12</v>
      </c>
      <c r="AE51" s="130">
        <v>13</v>
      </c>
      <c r="AF51" s="130">
        <v>14</v>
      </c>
      <c r="AG51" s="130">
        <v>15</v>
      </c>
      <c r="AH51" s="130">
        <v>16</v>
      </c>
      <c r="AI51" s="130">
        <v>17</v>
      </c>
      <c r="AJ51" s="130">
        <v>18</v>
      </c>
      <c r="AK51" s="36"/>
      <c r="AL51" s="130" t="s">
        <v>1</v>
      </c>
      <c r="AM51" s="134"/>
      <c r="AN51" s="131" t="s">
        <v>34</v>
      </c>
    </row>
    <row r="52" spans="2:40" ht="15">
      <c r="B52" s="1" t="s">
        <v>41</v>
      </c>
      <c r="D52" s="92"/>
      <c r="E52" s="93"/>
      <c r="F52" s="127"/>
      <c r="G52" s="94" t="s">
        <v>21</v>
      </c>
      <c r="H52" s="94" t="s">
        <v>25</v>
      </c>
      <c r="I52" s="94">
        <v>72</v>
      </c>
      <c r="J52" s="94">
        <v>140</v>
      </c>
      <c r="K52" s="127">
        <v>12</v>
      </c>
      <c r="L52" s="95">
        <f>IF(K52="","X",(IFERROR(ROUND((K52*J52/113)+I52-$AN$4,0),"X")))</f>
        <v>33</v>
      </c>
      <c r="M52" s="128">
        <v>1</v>
      </c>
      <c r="N52" s="96">
        <v>21</v>
      </c>
      <c r="O52" s="27"/>
      <c r="P52" s="138">
        <v>4</v>
      </c>
      <c r="Q52" s="138">
        <v>5</v>
      </c>
      <c r="R52" s="138">
        <v>3</v>
      </c>
      <c r="S52" s="138">
        <v>5</v>
      </c>
      <c r="T52" s="138">
        <v>7</v>
      </c>
      <c r="U52" s="138">
        <v>5</v>
      </c>
      <c r="V52" s="138">
        <v>5</v>
      </c>
      <c r="W52" s="138">
        <v>5</v>
      </c>
      <c r="X52" s="138">
        <v>4</v>
      </c>
      <c r="Y52" s="21"/>
      <c r="Z52" s="20">
        <f>SUM(P52:X52)</f>
        <v>43</v>
      </c>
      <c r="AA52" s="21"/>
      <c r="AB52" s="127">
        <v>4</v>
      </c>
      <c r="AC52" s="127">
        <v>5</v>
      </c>
      <c r="AD52" s="127">
        <v>3</v>
      </c>
      <c r="AE52" s="127">
        <v>5</v>
      </c>
      <c r="AF52" s="127">
        <v>7</v>
      </c>
      <c r="AG52" s="127">
        <v>4</v>
      </c>
      <c r="AH52" s="127">
        <v>5</v>
      </c>
      <c r="AI52" s="127">
        <v>3</v>
      </c>
      <c r="AJ52" s="127">
        <v>4</v>
      </c>
      <c r="AK52" s="17"/>
      <c r="AL52" s="20">
        <f>SUM(AB52:AJ52)</f>
        <v>40</v>
      </c>
      <c r="AM52" s="46"/>
      <c r="AN52" s="133">
        <f>AL52+Z52</f>
        <v>83</v>
      </c>
    </row>
    <row r="53" spans="2:40" hidden="1">
      <c r="D53" s="97"/>
      <c r="E53" s="98"/>
      <c r="F53" s="98"/>
      <c r="G53" s="98"/>
      <c r="H53" s="98"/>
      <c r="I53" s="98"/>
      <c r="J53" s="98"/>
      <c r="K53" s="98"/>
      <c r="L53" s="135" t="s">
        <v>16</v>
      </c>
      <c r="M53" s="135"/>
      <c r="N53" s="147"/>
      <c r="O53" s="50"/>
      <c r="P53" s="139">
        <f t="shared" ref="P53:X53" si="57">IFERROR($N52-P$5,"")</f>
        <v>6</v>
      </c>
      <c r="Q53" s="139">
        <f t="shared" si="57"/>
        <v>18</v>
      </c>
      <c r="R53" s="139">
        <f t="shared" si="57"/>
        <v>4</v>
      </c>
      <c r="S53" s="139">
        <f t="shared" si="57"/>
        <v>20</v>
      </c>
      <c r="T53" s="139">
        <f t="shared" si="57"/>
        <v>8</v>
      </c>
      <c r="U53" s="139">
        <f t="shared" si="57"/>
        <v>10</v>
      </c>
      <c r="V53" s="139">
        <f t="shared" si="57"/>
        <v>14</v>
      </c>
      <c r="W53" s="139">
        <f t="shared" si="57"/>
        <v>16</v>
      </c>
      <c r="X53" s="139">
        <f t="shared" si="57"/>
        <v>12</v>
      </c>
      <c r="Y53" s="139"/>
      <c r="Z53" s="139"/>
      <c r="AA53" s="139"/>
      <c r="AB53" s="139">
        <f t="shared" ref="AB53:AJ53" si="58">IFERROR($N52-AB$5,"")</f>
        <v>5</v>
      </c>
      <c r="AC53" s="139">
        <f t="shared" si="58"/>
        <v>17</v>
      </c>
      <c r="AD53" s="139">
        <f t="shared" si="58"/>
        <v>3</v>
      </c>
      <c r="AE53" s="139">
        <f t="shared" si="58"/>
        <v>19</v>
      </c>
      <c r="AF53" s="139">
        <f t="shared" si="58"/>
        <v>7</v>
      </c>
      <c r="AG53" s="139">
        <f t="shared" si="58"/>
        <v>9</v>
      </c>
      <c r="AH53" s="139">
        <f t="shared" si="58"/>
        <v>13</v>
      </c>
      <c r="AI53" s="139">
        <f t="shared" si="58"/>
        <v>15</v>
      </c>
      <c r="AJ53" s="139">
        <f t="shared" si="58"/>
        <v>11</v>
      </c>
      <c r="AK53" s="140"/>
      <c r="AL53" s="139"/>
      <c r="AM53" s="50"/>
      <c r="AN53" s="50"/>
    </row>
    <row r="54" spans="2:40">
      <c r="D54" s="97"/>
      <c r="E54" s="98"/>
      <c r="F54" s="98"/>
      <c r="G54" s="98"/>
      <c r="H54" s="98"/>
      <c r="I54" s="98"/>
      <c r="J54" s="98"/>
      <c r="K54" s="98"/>
      <c r="L54" s="142" t="s">
        <v>36</v>
      </c>
      <c r="M54" s="142"/>
      <c r="N54" s="146" t="s">
        <v>37</v>
      </c>
      <c r="O54" s="50"/>
      <c r="P54" s="139">
        <f t="shared" ref="P54:X54" si="59">IF(P53="","",IF(P53&lt;0,0,IF(P53&lt;18,1,IF(P53&lt;36,2,3))))</f>
        <v>1</v>
      </c>
      <c r="Q54" s="139">
        <f t="shared" si="59"/>
        <v>2</v>
      </c>
      <c r="R54" s="139">
        <f t="shared" si="59"/>
        <v>1</v>
      </c>
      <c r="S54" s="139">
        <f t="shared" si="59"/>
        <v>2</v>
      </c>
      <c r="T54" s="139">
        <f t="shared" si="59"/>
        <v>1</v>
      </c>
      <c r="U54" s="139">
        <f t="shared" si="59"/>
        <v>1</v>
      </c>
      <c r="V54" s="139">
        <f t="shared" si="59"/>
        <v>1</v>
      </c>
      <c r="W54" s="139">
        <f t="shared" si="59"/>
        <v>1</v>
      </c>
      <c r="X54" s="139">
        <f t="shared" si="59"/>
        <v>1</v>
      </c>
      <c r="Y54" s="139"/>
      <c r="Z54" s="139"/>
      <c r="AA54" s="139"/>
      <c r="AB54" s="139">
        <f t="shared" ref="AB54:AJ54" si="60">IF(AB53="","",IF(AB53&lt;0,0,IF(AB53&lt;18,1,IF(AB53&lt;36,2,3))))</f>
        <v>1</v>
      </c>
      <c r="AC54" s="139">
        <f t="shared" si="60"/>
        <v>1</v>
      </c>
      <c r="AD54" s="139">
        <f t="shared" si="60"/>
        <v>1</v>
      </c>
      <c r="AE54" s="139">
        <f t="shared" si="60"/>
        <v>2</v>
      </c>
      <c r="AF54" s="139">
        <f t="shared" si="60"/>
        <v>1</v>
      </c>
      <c r="AG54" s="139">
        <f t="shared" si="60"/>
        <v>1</v>
      </c>
      <c r="AH54" s="139">
        <f t="shared" si="60"/>
        <v>1</v>
      </c>
      <c r="AI54" s="139">
        <f t="shared" si="60"/>
        <v>1</v>
      </c>
      <c r="AJ54" s="139">
        <f t="shared" si="60"/>
        <v>1</v>
      </c>
      <c r="AK54" s="140"/>
      <c r="AL54" s="139"/>
      <c r="AM54" s="50"/>
      <c r="AN54" s="136" t="s">
        <v>33</v>
      </c>
    </row>
    <row r="55" spans="2:40" ht="15">
      <c r="D55" s="97"/>
      <c r="E55" s="98"/>
      <c r="F55" s="98"/>
      <c r="G55" s="98"/>
      <c r="H55" s="98"/>
      <c r="I55" s="98"/>
      <c r="J55" s="98"/>
      <c r="K55" s="98"/>
      <c r="L55" s="132"/>
      <c r="M55" s="143" t="s">
        <v>31</v>
      </c>
      <c r="N55" s="94" t="s">
        <v>38</v>
      </c>
      <c r="O55" s="50"/>
      <c r="P55" s="141">
        <f>IFERROR(IF((P$4-P52+2+P54)&lt;0,0,IF(P52="","",(P$4-P52+2+P54))),"")</f>
        <v>2</v>
      </c>
      <c r="Q55" s="141">
        <f t="shared" ref="Q55:X55" si="61">IFERROR(IF((Q$4-Q52+2+Q54)&lt;0,0,IF(Q52="","",(Q$4-Q52+2+Q54))),"")</f>
        <v>2</v>
      </c>
      <c r="R55" s="141">
        <f t="shared" si="61"/>
        <v>3</v>
      </c>
      <c r="S55" s="141">
        <f t="shared" si="61"/>
        <v>2</v>
      </c>
      <c r="T55" s="141">
        <f t="shared" si="61"/>
        <v>0</v>
      </c>
      <c r="U55" s="141">
        <f t="shared" si="61"/>
        <v>1</v>
      </c>
      <c r="V55" s="141">
        <f t="shared" si="61"/>
        <v>1</v>
      </c>
      <c r="W55" s="141">
        <f t="shared" si="61"/>
        <v>1</v>
      </c>
      <c r="X55" s="141">
        <f t="shared" si="61"/>
        <v>2</v>
      </c>
      <c r="Y55" s="139"/>
      <c r="Z55" s="20">
        <f>SUM(P55:X55)</f>
        <v>14</v>
      </c>
      <c r="AA55" s="139"/>
      <c r="AB55" s="141">
        <f t="shared" ref="AB55:AJ55" si="62">IFERROR(IF((AB$4-AB52+2+AB54)&lt;0,0,IF(AB52="","",(AB$4-AB52+2+AB54))),"")</f>
        <v>2</v>
      </c>
      <c r="AC55" s="141">
        <f t="shared" si="62"/>
        <v>1</v>
      </c>
      <c r="AD55" s="141">
        <f t="shared" si="62"/>
        <v>3</v>
      </c>
      <c r="AE55" s="141">
        <f t="shared" si="62"/>
        <v>2</v>
      </c>
      <c r="AF55" s="141">
        <f t="shared" si="62"/>
        <v>0</v>
      </c>
      <c r="AG55" s="141">
        <f t="shared" si="62"/>
        <v>2</v>
      </c>
      <c r="AH55" s="141">
        <f t="shared" si="62"/>
        <v>1</v>
      </c>
      <c r="AI55" s="141">
        <f t="shared" si="62"/>
        <v>3</v>
      </c>
      <c r="AJ55" s="141">
        <f t="shared" si="62"/>
        <v>2</v>
      </c>
      <c r="AK55" s="140"/>
      <c r="AL55" s="20">
        <f>SUM(AB55:AJ55)</f>
        <v>16</v>
      </c>
      <c r="AM55" s="50"/>
      <c r="AN55" s="137">
        <f>SUM(Z55,AL55)</f>
        <v>30</v>
      </c>
    </row>
    <row r="56" spans="2:40" ht="15" thickBot="1"/>
    <row r="57" spans="2:40" ht="15.75" customHeight="1">
      <c r="B57" s="148" t="s">
        <v>44</v>
      </c>
      <c r="D57" s="88"/>
      <c r="E57" s="89"/>
      <c r="F57" s="90" t="s">
        <v>28</v>
      </c>
      <c r="G57" s="90" t="s">
        <v>13</v>
      </c>
      <c r="H57" s="90" t="s">
        <v>20</v>
      </c>
      <c r="I57" s="90" t="s">
        <v>11</v>
      </c>
      <c r="J57" s="90" t="s">
        <v>12</v>
      </c>
      <c r="K57" s="91" t="s">
        <v>6</v>
      </c>
      <c r="L57" s="91" t="s">
        <v>15</v>
      </c>
      <c r="M57" s="91" t="s">
        <v>32</v>
      </c>
      <c r="N57" s="91" t="s">
        <v>35</v>
      </c>
      <c r="O57" s="129"/>
      <c r="P57" s="130">
        <v>1</v>
      </c>
      <c r="Q57" s="130">
        <v>2</v>
      </c>
      <c r="R57" s="130">
        <v>3</v>
      </c>
      <c r="S57" s="130">
        <v>4</v>
      </c>
      <c r="T57" s="130">
        <v>5</v>
      </c>
      <c r="U57" s="130">
        <v>6</v>
      </c>
      <c r="V57" s="130">
        <v>7</v>
      </c>
      <c r="W57" s="130">
        <v>8</v>
      </c>
      <c r="X57" s="130">
        <v>9</v>
      </c>
      <c r="Y57" s="129"/>
      <c r="Z57" s="130" t="s">
        <v>0</v>
      </c>
      <c r="AA57" s="129"/>
      <c r="AB57" s="130">
        <v>10</v>
      </c>
      <c r="AC57" s="130">
        <v>11</v>
      </c>
      <c r="AD57" s="130">
        <v>12</v>
      </c>
      <c r="AE57" s="130">
        <v>13</v>
      </c>
      <c r="AF57" s="130">
        <v>14</v>
      </c>
      <c r="AG57" s="130">
        <v>15</v>
      </c>
      <c r="AH57" s="130">
        <v>16</v>
      </c>
      <c r="AI57" s="130">
        <v>17</v>
      </c>
      <c r="AJ57" s="130">
        <v>18</v>
      </c>
      <c r="AK57" s="36"/>
      <c r="AL57" s="130" t="s">
        <v>1</v>
      </c>
      <c r="AM57" s="134"/>
      <c r="AN57" s="131" t="s">
        <v>34</v>
      </c>
    </row>
    <row r="58" spans="2:40" ht="15">
      <c r="B58" s="1" t="s">
        <v>50</v>
      </c>
      <c r="D58" s="92"/>
      <c r="E58" s="93"/>
      <c r="F58" s="127"/>
      <c r="G58" s="94" t="s">
        <v>21</v>
      </c>
      <c r="H58" s="94" t="s">
        <v>25</v>
      </c>
      <c r="I58" s="94">
        <v>72</v>
      </c>
      <c r="J58" s="94">
        <v>140</v>
      </c>
      <c r="K58" s="127">
        <v>12</v>
      </c>
      <c r="L58" s="95">
        <f>IF(K58="","X",(IFERROR(ROUND((K58*J58/113)+I58-$AN$4,0),"X")))</f>
        <v>33</v>
      </c>
      <c r="M58" s="128">
        <v>1</v>
      </c>
      <c r="N58" s="96">
        <v>21</v>
      </c>
      <c r="O58" s="27"/>
      <c r="P58" s="138">
        <v>3</v>
      </c>
      <c r="Q58" s="138">
        <v>3</v>
      </c>
      <c r="R58" s="138">
        <v>7</v>
      </c>
      <c r="S58" s="138">
        <v>4</v>
      </c>
      <c r="T58" s="138">
        <v>7</v>
      </c>
      <c r="U58" s="138">
        <v>4</v>
      </c>
      <c r="V58" s="138">
        <v>4</v>
      </c>
      <c r="W58" s="138">
        <v>5</v>
      </c>
      <c r="X58" s="138">
        <v>4</v>
      </c>
      <c r="Y58" s="21"/>
      <c r="Z58" s="20">
        <f>SUM(P58:X58)</f>
        <v>41</v>
      </c>
      <c r="AA58" s="21"/>
      <c r="AB58" s="127">
        <v>3</v>
      </c>
      <c r="AC58" s="127">
        <v>4</v>
      </c>
      <c r="AD58" s="127">
        <v>7</v>
      </c>
      <c r="AE58" s="127">
        <v>4</v>
      </c>
      <c r="AF58" s="127">
        <v>3</v>
      </c>
      <c r="AG58" s="127">
        <v>3</v>
      </c>
      <c r="AH58" s="127">
        <v>5</v>
      </c>
      <c r="AI58" s="127">
        <v>4</v>
      </c>
      <c r="AJ58" s="127">
        <v>4</v>
      </c>
      <c r="AK58" s="17"/>
      <c r="AL58" s="20">
        <f>SUM(AB58:AJ58)</f>
        <v>37</v>
      </c>
      <c r="AM58" s="46"/>
      <c r="AN58" s="133">
        <f>AL58+Z58</f>
        <v>78</v>
      </c>
    </row>
    <row r="59" spans="2:40" ht="14.25" hidden="1" customHeight="1">
      <c r="D59" s="97"/>
      <c r="E59" s="98"/>
      <c r="F59" s="98"/>
      <c r="G59" s="98"/>
      <c r="H59" s="98"/>
      <c r="I59" s="98"/>
      <c r="J59" s="98"/>
      <c r="K59" s="98"/>
      <c r="L59" s="135" t="s">
        <v>16</v>
      </c>
      <c r="M59" s="135"/>
      <c r="N59" s="135"/>
      <c r="O59" s="50"/>
      <c r="P59" s="139">
        <f t="shared" ref="P59:X59" si="63">IFERROR($N58-P$5,"")</f>
        <v>6</v>
      </c>
      <c r="Q59" s="139">
        <f t="shared" si="63"/>
        <v>18</v>
      </c>
      <c r="R59" s="139">
        <f t="shared" si="63"/>
        <v>4</v>
      </c>
      <c r="S59" s="139">
        <f t="shared" si="63"/>
        <v>20</v>
      </c>
      <c r="T59" s="139">
        <f t="shared" si="63"/>
        <v>8</v>
      </c>
      <c r="U59" s="139">
        <f t="shared" si="63"/>
        <v>10</v>
      </c>
      <c r="V59" s="139">
        <f t="shared" si="63"/>
        <v>14</v>
      </c>
      <c r="W59" s="139">
        <f t="shared" si="63"/>
        <v>16</v>
      </c>
      <c r="X59" s="139">
        <f t="shared" si="63"/>
        <v>12</v>
      </c>
      <c r="Y59" s="139"/>
      <c r="Z59" s="139"/>
      <c r="AA59" s="139"/>
      <c r="AB59" s="139">
        <f t="shared" ref="AB59:AJ59" si="64">IFERROR($N58-AB$5,"")</f>
        <v>5</v>
      </c>
      <c r="AC59" s="139">
        <f t="shared" si="64"/>
        <v>17</v>
      </c>
      <c r="AD59" s="139">
        <f t="shared" si="64"/>
        <v>3</v>
      </c>
      <c r="AE59" s="139">
        <f t="shared" si="64"/>
        <v>19</v>
      </c>
      <c r="AF59" s="139">
        <f t="shared" si="64"/>
        <v>7</v>
      </c>
      <c r="AG59" s="139">
        <f t="shared" si="64"/>
        <v>9</v>
      </c>
      <c r="AH59" s="139">
        <f t="shared" si="64"/>
        <v>13</v>
      </c>
      <c r="AI59" s="139">
        <f t="shared" si="64"/>
        <v>15</v>
      </c>
      <c r="AJ59" s="139">
        <f t="shared" si="64"/>
        <v>11</v>
      </c>
      <c r="AK59" s="140"/>
      <c r="AL59" s="139"/>
      <c r="AM59" s="50"/>
      <c r="AN59" s="50"/>
    </row>
    <row r="60" spans="2:40">
      <c r="D60" s="97"/>
      <c r="E60" s="98"/>
      <c r="F60" s="98"/>
      <c r="G60" s="98"/>
      <c r="H60" s="98"/>
      <c r="I60" s="98"/>
      <c r="J60" s="98"/>
      <c r="K60" s="98"/>
      <c r="L60" s="142" t="s">
        <v>36</v>
      </c>
      <c r="M60" s="142"/>
      <c r="N60" s="146" t="s">
        <v>37</v>
      </c>
      <c r="O60" s="50"/>
      <c r="P60" s="139">
        <f t="shared" ref="P60:X60" si="65">IF(P59="","",IF(P59&lt;0,0,IF(P59&lt;18,1,IF(P59&lt;36,2,3))))</f>
        <v>1</v>
      </c>
      <c r="Q60" s="139">
        <f t="shared" si="65"/>
        <v>2</v>
      </c>
      <c r="R60" s="139">
        <f t="shared" si="65"/>
        <v>1</v>
      </c>
      <c r="S60" s="139">
        <f t="shared" si="65"/>
        <v>2</v>
      </c>
      <c r="T60" s="139">
        <f t="shared" si="65"/>
        <v>1</v>
      </c>
      <c r="U60" s="139">
        <f t="shared" si="65"/>
        <v>1</v>
      </c>
      <c r="V60" s="139">
        <f t="shared" si="65"/>
        <v>1</v>
      </c>
      <c r="W60" s="139">
        <f t="shared" si="65"/>
        <v>1</v>
      </c>
      <c r="X60" s="139">
        <f t="shared" si="65"/>
        <v>1</v>
      </c>
      <c r="Y60" s="139"/>
      <c r="Z60" s="139"/>
      <c r="AA60" s="139"/>
      <c r="AB60" s="139">
        <f t="shared" ref="AB60:AJ60" si="66">IF(AB59="","",IF(AB59&lt;0,0,IF(AB59&lt;18,1,IF(AB59&lt;36,2,3))))</f>
        <v>1</v>
      </c>
      <c r="AC60" s="139">
        <f t="shared" si="66"/>
        <v>1</v>
      </c>
      <c r="AD60" s="139">
        <f t="shared" si="66"/>
        <v>1</v>
      </c>
      <c r="AE60" s="139">
        <f t="shared" si="66"/>
        <v>2</v>
      </c>
      <c r="AF60" s="139">
        <f t="shared" si="66"/>
        <v>1</v>
      </c>
      <c r="AG60" s="139">
        <f t="shared" si="66"/>
        <v>1</v>
      </c>
      <c r="AH60" s="139">
        <f t="shared" si="66"/>
        <v>1</v>
      </c>
      <c r="AI60" s="139">
        <f t="shared" si="66"/>
        <v>1</v>
      </c>
      <c r="AJ60" s="139">
        <f t="shared" si="66"/>
        <v>1</v>
      </c>
      <c r="AK60" s="140"/>
      <c r="AL60" s="139"/>
      <c r="AM60" s="50"/>
      <c r="AN60" s="136" t="s">
        <v>33</v>
      </c>
    </row>
    <row r="61" spans="2:40" ht="15">
      <c r="D61" s="97"/>
      <c r="E61" s="98"/>
      <c r="F61" s="98"/>
      <c r="G61" s="98"/>
      <c r="H61" s="98"/>
      <c r="I61" s="98"/>
      <c r="J61" s="98"/>
      <c r="K61" s="98"/>
      <c r="L61" s="132"/>
      <c r="M61" s="143" t="s">
        <v>31</v>
      </c>
      <c r="N61" s="94" t="s">
        <v>38</v>
      </c>
      <c r="O61" s="50"/>
      <c r="P61" s="141">
        <f>IFERROR(IF((P$4-P58+2+P60)&lt;0,0,IF(P58="","",(P$4-P58+2+P60))),"")</f>
        <v>3</v>
      </c>
      <c r="Q61" s="141">
        <f t="shared" ref="Q61:X61" si="67">IFERROR(IF((Q$4-Q58+2+Q60)&lt;0,0,IF(Q58="","",(Q$4-Q58+2+Q60))),"")</f>
        <v>4</v>
      </c>
      <c r="R61" s="141">
        <f t="shared" si="67"/>
        <v>0</v>
      </c>
      <c r="S61" s="141">
        <f t="shared" si="67"/>
        <v>3</v>
      </c>
      <c r="T61" s="141">
        <f t="shared" si="67"/>
        <v>0</v>
      </c>
      <c r="U61" s="141">
        <f t="shared" si="67"/>
        <v>2</v>
      </c>
      <c r="V61" s="141">
        <f t="shared" si="67"/>
        <v>2</v>
      </c>
      <c r="W61" s="141">
        <f t="shared" si="67"/>
        <v>1</v>
      </c>
      <c r="X61" s="141">
        <f t="shared" si="67"/>
        <v>2</v>
      </c>
      <c r="Y61" s="139"/>
      <c r="Z61" s="20">
        <f>SUM(P61:X61)</f>
        <v>17</v>
      </c>
      <c r="AA61" s="139"/>
      <c r="AB61" s="141">
        <f t="shared" ref="AB61:AJ61" si="68">IFERROR(IF((AB$4-AB58+2+AB60)&lt;0,0,IF(AB58="","",(AB$4-AB58+2+AB60))),"")</f>
        <v>3</v>
      </c>
      <c r="AC61" s="141">
        <f t="shared" si="68"/>
        <v>2</v>
      </c>
      <c r="AD61" s="141">
        <f t="shared" si="68"/>
        <v>0</v>
      </c>
      <c r="AE61" s="141">
        <f t="shared" si="68"/>
        <v>3</v>
      </c>
      <c r="AF61" s="141">
        <f t="shared" si="68"/>
        <v>3</v>
      </c>
      <c r="AG61" s="141">
        <f t="shared" si="68"/>
        <v>3</v>
      </c>
      <c r="AH61" s="141">
        <f t="shared" si="68"/>
        <v>1</v>
      </c>
      <c r="AI61" s="141">
        <f t="shared" si="68"/>
        <v>2</v>
      </c>
      <c r="AJ61" s="141">
        <f t="shared" si="68"/>
        <v>2</v>
      </c>
      <c r="AK61" s="140"/>
      <c r="AL61" s="20">
        <f>SUM(AB61:AJ61)</f>
        <v>19</v>
      </c>
      <c r="AM61" s="50"/>
      <c r="AN61" s="137">
        <f>SUM(Z61,AL61)</f>
        <v>36</v>
      </c>
    </row>
    <row r="62" spans="2:40" ht="15" thickBot="1"/>
    <row r="63" spans="2:40" ht="19.5" customHeight="1">
      <c r="B63" s="148" t="s">
        <v>44</v>
      </c>
      <c r="D63" s="88"/>
      <c r="E63" s="89"/>
      <c r="F63" s="90" t="s">
        <v>28</v>
      </c>
      <c r="G63" s="90" t="s">
        <v>13</v>
      </c>
      <c r="H63" s="90" t="s">
        <v>20</v>
      </c>
      <c r="I63" s="90" t="s">
        <v>11</v>
      </c>
      <c r="J63" s="90" t="s">
        <v>12</v>
      </c>
      <c r="K63" s="91" t="s">
        <v>6</v>
      </c>
      <c r="L63" s="91" t="s">
        <v>15</v>
      </c>
      <c r="M63" s="91" t="s">
        <v>32</v>
      </c>
      <c r="N63" s="91" t="s">
        <v>35</v>
      </c>
      <c r="O63" s="129"/>
      <c r="P63" s="130">
        <v>1</v>
      </c>
      <c r="Q63" s="130">
        <v>2</v>
      </c>
      <c r="R63" s="130">
        <v>3</v>
      </c>
      <c r="S63" s="130">
        <v>4</v>
      </c>
      <c r="T63" s="130">
        <v>5</v>
      </c>
      <c r="U63" s="130">
        <v>6</v>
      </c>
      <c r="V63" s="130">
        <v>7</v>
      </c>
      <c r="W63" s="130">
        <v>8</v>
      </c>
      <c r="X63" s="130">
        <v>9</v>
      </c>
      <c r="Y63" s="129"/>
      <c r="Z63" s="130" t="s">
        <v>0</v>
      </c>
      <c r="AA63" s="129"/>
      <c r="AB63" s="130">
        <v>10</v>
      </c>
      <c r="AC63" s="130">
        <v>11</v>
      </c>
      <c r="AD63" s="130">
        <v>12</v>
      </c>
      <c r="AE63" s="130">
        <v>13</v>
      </c>
      <c r="AF63" s="130">
        <v>14</v>
      </c>
      <c r="AG63" s="130">
        <v>15</v>
      </c>
      <c r="AH63" s="130">
        <v>16</v>
      </c>
      <c r="AI63" s="130">
        <v>17</v>
      </c>
      <c r="AJ63" s="130">
        <v>18</v>
      </c>
      <c r="AK63" s="36"/>
      <c r="AL63" s="130" t="s">
        <v>1</v>
      </c>
      <c r="AM63" s="134"/>
      <c r="AN63" s="131" t="s">
        <v>34</v>
      </c>
    </row>
    <row r="64" spans="2:40" ht="15">
      <c r="B64" s="1" t="s">
        <v>51</v>
      </c>
      <c r="D64" s="92"/>
      <c r="E64" s="93"/>
      <c r="F64" s="127"/>
      <c r="G64" s="94" t="s">
        <v>21</v>
      </c>
      <c r="H64" s="94" t="s">
        <v>25</v>
      </c>
      <c r="I64" s="94">
        <v>72</v>
      </c>
      <c r="J64" s="94">
        <v>140</v>
      </c>
      <c r="K64" s="127">
        <v>12</v>
      </c>
      <c r="L64" s="95">
        <f>IF(K64="","X",(IFERROR(ROUND((K64*J64/113)+I64-$AN$4,0),"X")))</f>
        <v>33</v>
      </c>
      <c r="M64" s="128">
        <v>1</v>
      </c>
      <c r="N64" s="96">
        <v>13</v>
      </c>
      <c r="O64" s="27"/>
      <c r="P64" s="138">
        <v>4</v>
      </c>
      <c r="Q64" s="138">
        <v>5</v>
      </c>
      <c r="R64" s="138">
        <v>2</v>
      </c>
      <c r="S64" s="138">
        <v>5</v>
      </c>
      <c r="T64" s="138">
        <v>7</v>
      </c>
      <c r="U64" s="138">
        <v>5</v>
      </c>
      <c r="V64" s="138">
        <v>3</v>
      </c>
      <c r="W64" s="138">
        <v>4</v>
      </c>
      <c r="X64" s="138">
        <v>3</v>
      </c>
      <c r="Y64" s="21"/>
      <c r="Z64" s="20">
        <f>SUM(P64:X64)</f>
        <v>38</v>
      </c>
      <c r="AA64" s="21"/>
      <c r="AB64" s="127">
        <v>3</v>
      </c>
      <c r="AC64" s="127">
        <v>7</v>
      </c>
      <c r="AD64" s="127">
        <v>3</v>
      </c>
      <c r="AE64" s="127">
        <v>5</v>
      </c>
      <c r="AF64" s="127">
        <v>4</v>
      </c>
      <c r="AG64" s="127">
        <v>4</v>
      </c>
      <c r="AH64" s="127">
        <v>7</v>
      </c>
      <c r="AI64" s="127">
        <v>3</v>
      </c>
      <c r="AJ64" s="127">
        <v>5</v>
      </c>
      <c r="AK64" s="17"/>
      <c r="AL64" s="20">
        <f>SUM(AB64:AJ64)</f>
        <v>41</v>
      </c>
      <c r="AM64" s="46"/>
      <c r="AN64" s="133">
        <f>AL64+Z64</f>
        <v>79</v>
      </c>
    </row>
    <row r="65" spans="2:40" hidden="1">
      <c r="D65" s="97"/>
      <c r="E65" s="98"/>
      <c r="F65" s="98"/>
      <c r="G65" s="98"/>
      <c r="H65" s="98"/>
      <c r="I65" s="98"/>
      <c r="J65" s="98"/>
      <c r="K65" s="98"/>
      <c r="L65" s="135" t="s">
        <v>16</v>
      </c>
      <c r="M65" s="135"/>
      <c r="N65" s="147"/>
      <c r="O65" s="50"/>
      <c r="P65" s="139">
        <f t="shared" ref="P65:X65" si="69">IFERROR($N64-P$5,"")</f>
        <v>-2</v>
      </c>
      <c r="Q65" s="139">
        <f t="shared" si="69"/>
        <v>10</v>
      </c>
      <c r="R65" s="139">
        <f t="shared" si="69"/>
        <v>-4</v>
      </c>
      <c r="S65" s="139">
        <f t="shared" si="69"/>
        <v>12</v>
      </c>
      <c r="T65" s="139">
        <f t="shared" si="69"/>
        <v>0</v>
      </c>
      <c r="U65" s="139">
        <f t="shared" si="69"/>
        <v>2</v>
      </c>
      <c r="V65" s="139">
        <f t="shared" si="69"/>
        <v>6</v>
      </c>
      <c r="W65" s="139">
        <f t="shared" si="69"/>
        <v>8</v>
      </c>
      <c r="X65" s="139">
        <f t="shared" si="69"/>
        <v>4</v>
      </c>
      <c r="Y65" s="139"/>
      <c r="Z65" s="139"/>
      <c r="AA65" s="139"/>
      <c r="AB65" s="139">
        <f t="shared" ref="AB65:AJ65" si="70">IFERROR($N64-AB$5,"")</f>
        <v>-3</v>
      </c>
      <c r="AC65" s="139">
        <f t="shared" si="70"/>
        <v>9</v>
      </c>
      <c r="AD65" s="139">
        <f t="shared" si="70"/>
        <v>-5</v>
      </c>
      <c r="AE65" s="139">
        <f t="shared" si="70"/>
        <v>11</v>
      </c>
      <c r="AF65" s="139">
        <f t="shared" si="70"/>
        <v>-1</v>
      </c>
      <c r="AG65" s="139">
        <f t="shared" si="70"/>
        <v>1</v>
      </c>
      <c r="AH65" s="139">
        <f t="shared" si="70"/>
        <v>5</v>
      </c>
      <c r="AI65" s="139">
        <f t="shared" si="70"/>
        <v>7</v>
      </c>
      <c r="AJ65" s="139">
        <f t="shared" si="70"/>
        <v>3</v>
      </c>
      <c r="AK65" s="140"/>
      <c r="AL65" s="139"/>
      <c r="AM65" s="50"/>
      <c r="AN65" s="50"/>
    </row>
    <row r="66" spans="2:40">
      <c r="D66" s="97"/>
      <c r="E66" s="98"/>
      <c r="F66" s="98"/>
      <c r="G66" s="98"/>
      <c r="H66" s="98"/>
      <c r="I66" s="98"/>
      <c r="J66" s="98"/>
      <c r="K66" s="98"/>
      <c r="L66" s="142" t="s">
        <v>36</v>
      </c>
      <c r="M66" s="142"/>
      <c r="N66" s="146" t="s">
        <v>37</v>
      </c>
      <c r="O66" s="50"/>
      <c r="P66" s="139">
        <f t="shared" ref="P66:X66" si="71">IF(P65="","",IF(P65&lt;0,0,IF(P65&lt;18,1,IF(P65&lt;36,2,3))))</f>
        <v>0</v>
      </c>
      <c r="Q66" s="139">
        <f t="shared" si="71"/>
        <v>1</v>
      </c>
      <c r="R66" s="139">
        <f t="shared" si="71"/>
        <v>0</v>
      </c>
      <c r="S66" s="139">
        <f t="shared" si="71"/>
        <v>1</v>
      </c>
      <c r="T66" s="139">
        <f t="shared" si="71"/>
        <v>1</v>
      </c>
      <c r="U66" s="139">
        <f t="shared" si="71"/>
        <v>1</v>
      </c>
      <c r="V66" s="139">
        <f t="shared" si="71"/>
        <v>1</v>
      </c>
      <c r="W66" s="139">
        <f t="shared" si="71"/>
        <v>1</v>
      </c>
      <c r="X66" s="139">
        <f t="shared" si="71"/>
        <v>1</v>
      </c>
      <c r="Y66" s="139"/>
      <c r="Z66" s="139"/>
      <c r="AA66" s="139"/>
      <c r="AB66" s="139">
        <f t="shared" ref="AB66:AJ66" si="72">IF(AB65="","",IF(AB65&lt;0,0,IF(AB65&lt;18,1,IF(AB65&lt;36,2,3))))</f>
        <v>0</v>
      </c>
      <c r="AC66" s="139">
        <f t="shared" si="72"/>
        <v>1</v>
      </c>
      <c r="AD66" s="139">
        <f t="shared" si="72"/>
        <v>0</v>
      </c>
      <c r="AE66" s="139">
        <f t="shared" si="72"/>
        <v>1</v>
      </c>
      <c r="AF66" s="139">
        <f t="shared" si="72"/>
        <v>0</v>
      </c>
      <c r="AG66" s="139">
        <f t="shared" si="72"/>
        <v>1</v>
      </c>
      <c r="AH66" s="139">
        <f t="shared" si="72"/>
        <v>1</v>
      </c>
      <c r="AI66" s="139">
        <f t="shared" si="72"/>
        <v>1</v>
      </c>
      <c r="AJ66" s="139">
        <f t="shared" si="72"/>
        <v>1</v>
      </c>
      <c r="AK66" s="140"/>
      <c r="AL66" s="139"/>
      <c r="AM66" s="50"/>
      <c r="AN66" s="136" t="s">
        <v>33</v>
      </c>
    </row>
    <row r="67" spans="2:40" ht="15">
      <c r="D67" s="97"/>
      <c r="E67" s="98"/>
      <c r="F67" s="98"/>
      <c r="G67" s="98"/>
      <c r="H67" s="98"/>
      <c r="I67" s="98"/>
      <c r="J67" s="98"/>
      <c r="K67" s="98"/>
      <c r="L67" s="132"/>
      <c r="M67" s="143" t="s">
        <v>31</v>
      </c>
      <c r="N67" s="94" t="s">
        <v>38</v>
      </c>
      <c r="O67" s="50"/>
      <c r="P67" s="141">
        <f>IFERROR(IF((P$4-P64+2+P66)&lt;0,0,IF(P64="","",(P$4-P64+2+P66))),"")</f>
        <v>1</v>
      </c>
      <c r="Q67" s="141">
        <f t="shared" ref="Q67:X67" si="73">IFERROR(IF((Q$4-Q64+2+Q66)&lt;0,0,IF(Q64="","",(Q$4-Q64+2+Q66))),"")</f>
        <v>1</v>
      </c>
      <c r="R67" s="141">
        <f t="shared" si="73"/>
        <v>3</v>
      </c>
      <c r="S67" s="141">
        <f t="shared" si="73"/>
        <v>1</v>
      </c>
      <c r="T67" s="141">
        <f t="shared" si="73"/>
        <v>0</v>
      </c>
      <c r="U67" s="141">
        <f t="shared" si="73"/>
        <v>1</v>
      </c>
      <c r="V67" s="141">
        <f t="shared" si="73"/>
        <v>3</v>
      </c>
      <c r="W67" s="141">
        <f t="shared" si="73"/>
        <v>2</v>
      </c>
      <c r="X67" s="141">
        <f t="shared" si="73"/>
        <v>3</v>
      </c>
      <c r="Y67" s="139"/>
      <c r="Z67" s="20">
        <f>SUM(P67:X67)</f>
        <v>15</v>
      </c>
      <c r="AA67" s="139"/>
      <c r="AB67" s="141">
        <f t="shared" ref="AB67:AJ67" si="74">IFERROR(IF((AB$4-AB64+2+AB66)&lt;0,0,IF(AB64="","",(AB$4-AB64+2+AB66))),"")</f>
        <v>2</v>
      </c>
      <c r="AC67" s="141">
        <f t="shared" si="74"/>
        <v>0</v>
      </c>
      <c r="AD67" s="141">
        <f t="shared" si="74"/>
        <v>2</v>
      </c>
      <c r="AE67" s="141">
        <f t="shared" si="74"/>
        <v>1</v>
      </c>
      <c r="AF67" s="141">
        <f t="shared" si="74"/>
        <v>1</v>
      </c>
      <c r="AG67" s="141">
        <f t="shared" si="74"/>
        <v>2</v>
      </c>
      <c r="AH67" s="141">
        <f t="shared" si="74"/>
        <v>0</v>
      </c>
      <c r="AI67" s="141">
        <f t="shared" si="74"/>
        <v>3</v>
      </c>
      <c r="AJ67" s="141">
        <f t="shared" si="74"/>
        <v>1</v>
      </c>
      <c r="AK67" s="140"/>
      <c r="AL67" s="20">
        <f>SUM(AB67:AJ67)</f>
        <v>12</v>
      </c>
      <c r="AM67" s="50"/>
      <c r="AN67" s="137">
        <f>SUM(Z67,AL67)</f>
        <v>27</v>
      </c>
    </row>
    <row r="68" spans="2:40" ht="15" thickBot="1"/>
    <row r="69" spans="2:40" ht="15.75" customHeight="1">
      <c r="B69" s="148" t="s">
        <v>44</v>
      </c>
      <c r="D69" s="88"/>
      <c r="E69" s="89"/>
      <c r="F69" s="90" t="s">
        <v>28</v>
      </c>
      <c r="G69" s="90" t="s">
        <v>13</v>
      </c>
      <c r="H69" s="90" t="s">
        <v>20</v>
      </c>
      <c r="I69" s="90" t="s">
        <v>11</v>
      </c>
      <c r="J69" s="90" t="s">
        <v>12</v>
      </c>
      <c r="K69" s="91" t="s">
        <v>6</v>
      </c>
      <c r="L69" s="91" t="s">
        <v>15</v>
      </c>
      <c r="M69" s="91" t="s">
        <v>32</v>
      </c>
      <c r="N69" s="91" t="s">
        <v>35</v>
      </c>
      <c r="O69" s="129"/>
      <c r="P69" s="130">
        <v>1</v>
      </c>
      <c r="Q69" s="130">
        <v>2</v>
      </c>
      <c r="R69" s="130">
        <v>3</v>
      </c>
      <c r="S69" s="130">
        <v>4</v>
      </c>
      <c r="T69" s="130">
        <v>5</v>
      </c>
      <c r="U69" s="130">
        <v>6</v>
      </c>
      <c r="V69" s="130">
        <v>7</v>
      </c>
      <c r="W69" s="130">
        <v>8</v>
      </c>
      <c r="X69" s="130">
        <v>9</v>
      </c>
      <c r="Y69" s="129"/>
      <c r="Z69" s="130" t="s">
        <v>0</v>
      </c>
      <c r="AA69" s="129"/>
      <c r="AB69" s="130">
        <v>10</v>
      </c>
      <c r="AC69" s="130">
        <v>11</v>
      </c>
      <c r="AD69" s="130">
        <v>12</v>
      </c>
      <c r="AE69" s="130">
        <v>13</v>
      </c>
      <c r="AF69" s="130">
        <v>14</v>
      </c>
      <c r="AG69" s="130">
        <v>15</v>
      </c>
      <c r="AH69" s="130">
        <v>16</v>
      </c>
      <c r="AI69" s="130">
        <v>17</v>
      </c>
      <c r="AJ69" s="130">
        <v>18</v>
      </c>
      <c r="AK69" s="36"/>
      <c r="AL69" s="130" t="s">
        <v>1</v>
      </c>
      <c r="AM69" s="134"/>
      <c r="AN69" s="131" t="s">
        <v>34</v>
      </c>
    </row>
    <row r="70" spans="2:40" ht="15">
      <c r="B70" s="1" t="s">
        <v>52</v>
      </c>
      <c r="D70" s="92"/>
      <c r="E70" s="93"/>
      <c r="F70" s="127"/>
      <c r="G70" s="94" t="s">
        <v>21</v>
      </c>
      <c r="H70" s="94" t="s">
        <v>25</v>
      </c>
      <c r="I70" s="94">
        <v>72</v>
      </c>
      <c r="J70" s="94">
        <v>140</v>
      </c>
      <c r="K70" s="127">
        <v>12</v>
      </c>
      <c r="L70" s="95">
        <f>IF(K70="","X",(IFERROR(ROUND((K70*J70/113)+I70-$AN$4,0),"X")))</f>
        <v>33</v>
      </c>
      <c r="M70" s="128">
        <v>1</v>
      </c>
      <c r="N70" s="96">
        <v>36</v>
      </c>
      <c r="O70" s="27"/>
      <c r="P70" s="138">
        <v>4</v>
      </c>
      <c r="Q70" s="138">
        <v>5</v>
      </c>
      <c r="R70" s="138">
        <v>3</v>
      </c>
      <c r="S70" s="138">
        <v>4</v>
      </c>
      <c r="T70" s="138">
        <v>5</v>
      </c>
      <c r="U70" s="138">
        <v>6</v>
      </c>
      <c r="V70" s="138">
        <v>8</v>
      </c>
      <c r="W70" s="138">
        <v>4</v>
      </c>
      <c r="X70" s="138">
        <v>5</v>
      </c>
      <c r="Y70" s="21"/>
      <c r="Z70" s="20">
        <f>SUM(P70:X70)</f>
        <v>44</v>
      </c>
      <c r="AA70" s="21"/>
      <c r="AB70" s="127">
        <v>5</v>
      </c>
      <c r="AC70" s="127">
        <v>2</v>
      </c>
      <c r="AD70" s="127">
        <v>5</v>
      </c>
      <c r="AE70" s="127">
        <v>4</v>
      </c>
      <c r="AF70" s="127">
        <v>3</v>
      </c>
      <c r="AG70" s="127">
        <v>3</v>
      </c>
      <c r="AH70" s="127">
        <v>1</v>
      </c>
      <c r="AI70" s="127">
        <v>4</v>
      </c>
      <c r="AJ70" s="127">
        <v>5</v>
      </c>
      <c r="AK70" s="17"/>
      <c r="AL70" s="20">
        <f>SUM(AB70:AJ70)</f>
        <v>32</v>
      </c>
      <c r="AM70" s="46"/>
      <c r="AN70" s="133">
        <f>AL70+Z70</f>
        <v>76</v>
      </c>
    </row>
    <row r="71" spans="2:40" ht="14.25" hidden="1" customHeight="1">
      <c r="D71" s="97"/>
      <c r="E71" s="98"/>
      <c r="F71" s="98"/>
      <c r="G71" s="98"/>
      <c r="H71" s="98"/>
      <c r="I71" s="98"/>
      <c r="J71" s="98"/>
      <c r="K71" s="98"/>
      <c r="L71" s="135" t="s">
        <v>16</v>
      </c>
      <c r="M71" s="135"/>
      <c r="N71" s="135"/>
      <c r="O71" s="50"/>
      <c r="P71" s="139">
        <f t="shared" ref="P71:X71" si="75">IFERROR($N70-P$5,"")</f>
        <v>21</v>
      </c>
      <c r="Q71" s="139">
        <f t="shared" si="75"/>
        <v>33</v>
      </c>
      <c r="R71" s="139">
        <f t="shared" si="75"/>
        <v>19</v>
      </c>
      <c r="S71" s="139">
        <f t="shared" si="75"/>
        <v>35</v>
      </c>
      <c r="T71" s="139">
        <f t="shared" si="75"/>
        <v>23</v>
      </c>
      <c r="U71" s="139">
        <f t="shared" si="75"/>
        <v>25</v>
      </c>
      <c r="V71" s="139">
        <f t="shared" si="75"/>
        <v>29</v>
      </c>
      <c r="W71" s="139">
        <f t="shared" si="75"/>
        <v>31</v>
      </c>
      <c r="X71" s="139">
        <f t="shared" si="75"/>
        <v>27</v>
      </c>
      <c r="Y71" s="139"/>
      <c r="Z71" s="139"/>
      <c r="AA71" s="139"/>
      <c r="AB71" s="139">
        <f t="shared" ref="AB71:AJ71" si="76">IFERROR($N70-AB$5,"")</f>
        <v>20</v>
      </c>
      <c r="AC71" s="139">
        <f t="shared" si="76"/>
        <v>32</v>
      </c>
      <c r="AD71" s="139">
        <f t="shared" si="76"/>
        <v>18</v>
      </c>
      <c r="AE71" s="139">
        <f t="shared" si="76"/>
        <v>34</v>
      </c>
      <c r="AF71" s="139">
        <f t="shared" si="76"/>
        <v>22</v>
      </c>
      <c r="AG71" s="139">
        <f t="shared" si="76"/>
        <v>24</v>
      </c>
      <c r="AH71" s="139">
        <f t="shared" si="76"/>
        <v>28</v>
      </c>
      <c r="AI71" s="139">
        <f t="shared" si="76"/>
        <v>30</v>
      </c>
      <c r="AJ71" s="139">
        <f t="shared" si="76"/>
        <v>26</v>
      </c>
      <c r="AK71" s="140"/>
      <c r="AL71" s="139"/>
      <c r="AM71" s="50"/>
      <c r="AN71" s="50"/>
    </row>
    <row r="72" spans="2:40">
      <c r="D72" s="97"/>
      <c r="E72" s="98"/>
      <c r="F72" s="98"/>
      <c r="G72" s="98"/>
      <c r="H72" s="98"/>
      <c r="I72" s="98"/>
      <c r="J72" s="98"/>
      <c r="K72" s="98"/>
      <c r="L72" s="142" t="s">
        <v>36</v>
      </c>
      <c r="M72" s="142"/>
      <c r="N72" s="146" t="s">
        <v>37</v>
      </c>
      <c r="O72" s="50"/>
      <c r="P72" s="139">
        <f t="shared" ref="P72:X72" si="77">IF(P71="","",IF(P71&lt;0,0,IF(P71&lt;18,1,IF(P71&lt;36,2,3))))</f>
        <v>2</v>
      </c>
      <c r="Q72" s="139">
        <f t="shared" si="77"/>
        <v>2</v>
      </c>
      <c r="R72" s="139">
        <f t="shared" si="77"/>
        <v>2</v>
      </c>
      <c r="S72" s="139">
        <f t="shared" si="77"/>
        <v>2</v>
      </c>
      <c r="T72" s="139">
        <f t="shared" si="77"/>
        <v>2</v>
      </c>
      <c r="U72" s="139">
        <f t="shared" si="77"/>
        <v>2</v>
      </c>
      <c r="V72" s="139">
        <f t="shared" si="77"/>
        <v>2</v>
      </c>
      <c r="W72" s="139">
        <f t="shared" si="77"/>
        <v>2</v>
      </c>
      <c r="X72" s="139">
        <f t="shared" si="77"/>
        <v>2</v>
      </c>
      <c r="Y72" s="139"/>
      <c r="Z72" s="139"/>
      <c r="AA72" s="139"/>
      <c r="AB72" s="139">
        <f t="shared" ref="AB72:AJ72" si="78">IF(AB71="","",IF(AB71&lt;0,0,IF(AB71&lt;18,1,IF(AB71&lt;36,2,3))))</f>
        <v>2</v>
      </c>
      <c r="AC72" s="139">
        <f t="shared" si="78"/>
        <v>2</v>
      </c>
      <c r="AD72" s="139">
        <f t="shared" si="78"/>
        <v>2</v>
      </c>
      <c r="AE72" s="139">
        <f t="shared" si="78"/>
        <v>2</v>
      </c>
      <c r="AF72" s="139">
        <f t="shared" si="78"/>
        <v>2</v>
      </c>
      <c r="AG72" s="139">
        <f t="shared" si="78"/>
        <v>2</v>
      </c>
      <c r="AH72" s="139">
        <f t="shared" si="78"/>
        <v>2</v>
      </c>
      <c r="AI72" s="139">
        <f t="shared" si="78"/>
        <v>2</v>
      </c>
      <c r="AJ72" s="139">
        <f t="shared" si="78"/>
        <v>2</v>
      </c>
      <c r="AK72" s="140"/>
      <c r="AL72" s="139"/>
      <c r="AM72" s="50"/>
      <c r="AN72" s="136" t="s">
        <v>33</v>
      </c>
    </row>
    <row r="73" spans="2:40" ht="15">
      <c r="D73" s="97"/>
      <c r="E73" s="98"/>
      <c r="F73" s="98"/>
      <c r="G73" s="98"/>
      <c r="H73" s="98"/>
      <c r="I73" s="98"/>
      <c r="J73" s="98"/>
      <c r="K73" s="98"/>
      <c r="L73" s="132"/>
      <c r="M73" s="143" t="s">
        <v>31</v>
      </c>
      <c r="N73" s="94" t="s">
        <v>38</v>
      </c>
      <c r="O73" s="50"/>
      <c r="P73" s="141">
        <f>IFERROR(IF((P$4-P70+2+P72)&lt;0,0,IF(P70="","",(P$4-P70+2+P72))),"")</f>
        <v>3</v>
      </c>
      <c r="Q73" s="141">
        <f t="shared" ref="Q73:X73" si="79">IFERROR(IF((Q$4-Q70+2+Q72)&lt;0,0,IF(Q70="","",(Q$4-Q70+2+Q72))),"")</f>
        <v>2</v>
      </c>
      <c r="R73" s="141">
        <f t="shared" si="79"/>
        <v>4</v>
      </c>
      <c r="S73" s="141">
        <f t="shared" si="79"/>
        <v>3</v>
      </c>
      <c r="T73" s="141">
        <f t="shared" si="79"/>
        <v>2</v>
      </c>
      <c r="U73" s="141">
        <f t="shared" si="79"/>
        <v>1</v>
      </c>
      <c r="V73" s="141">
        <f t="shared" si="79"/>
        <v>0</v>
      </c>
      <c r="W73" s="141">
        <f t="shared" si="79"/>
        <v>3</v>
      </c>
      <c r="X73" s="141">
        <f t="shared" si="79"/>
        <v>2</v>
      </c>
      <c r="Y73" s="139"/>
      <c r="Z73" s="20">
        <f>SUM(P73:X73)</f>
        <v>20</v>
      </c>
      <c r="AA73" s="139"/>
      <c r="AB73" s="141">
        <f t="shared" ref="AB73:AJ73" si="80">IFERROR(IF((AB$4-AB70+2+AB72)&lt;0,0,IF(AB70="","",(AB$4-AB70+2+AB72))),"")</f>
        <v>2</v>
      </c>
      <c r="AC73" s="141">
        <f t="shared" si="80"/>
        <v>5</v>
      </c>
      <c r="AD73" s="141">
        <f t="shared" si="80"/>
        <v>2</v>
      </c>
      <c r="AE73" s="141">
        <f t="shared" si="80"/>
        <v>3</v>
      </c>
      <c r="AF73" s="141">
        <f t="shared" si="80"/>
        <v>4</v>
      </c>
      <c r="AG73" s="141">
        <f t="shared" si="80"/>
        <v>4</v>
      </c>
      <c r="AH73" s="141">
        <f t="shared" si="80"/>
        <v>6</v>
      </c>
      <c r="AI73" s="141">
        <f t="shared" si="80"/>
        <v>3</v>
      </c>
      <c r="AJ73" s="141">
        <f t="shared" si="80"/>
        <v>2</v>
      </c>
      <c r="AK73" s="140"/>
      <c r="AL73" s="20">
        <f>SUM(AB73:AJ73)</f>
        <v>31</v>
      </c>
      <c r="AM73" s="50"/>
      <c r="AN73" s="137">
        <f>SUM(Z73,AL73)</f>
        <v>51</v>
      </c>
    </row>
    <row r="74" spans="2:40" ht="15" thickBot="1"/>
    <row r="75" spans="2:40" ht="19.5" customHeight="1">
      <c r="B75" s="148" t="s">
        <v>44</v>
      </c>
      <c r="D75" s="88"/>
      <c r="E75" s="89"/>
      <c r="F75" s="90" t="s">
        <v>28</v>
      </c>
      <c r="G75" s="90" t="s">
        <v>13</v>
      </c>
      <c r="H75" s="90" t="s">
        <v>20</v>
      </c>
      <c r="I75" s="90" t="s">
        <v>11</v>
      </c>
      <c r="J75" s="90" t="s">
        <v>12</v>
      </c>
      <c r="K75" s="91" t="s">
        <v>6</v>
      </c>
      <c r="L75" s="91" t="s">
        <v>15</v>
      </c>
      <c r="M75" s="91" t="s">
        <v>32</v>
      </c>
      <c r="N75" s="91" t="s">
        <v>35</v>
      </c>
      <c r="O75" s="129"/>
      <c r="P75" s="130">
        <v>1</v>
      </c>
      <c r="Q75" s="130">
        <v>2</v>
      </c>
      <c r="R75" s="130">
        <v>3</v>
      </c>
      <c r="S75" s="130">
        <v>4</v>
      </c>
      <c r="T75" s="130">
        <v>5</v>
      </c>
      <c r="U75" s="130">
        <v>6</v>
      </c>
      <c r="V75" s="130">
        <v>7</v>
      </c>
      <c r="W75" s="130">
        <v>8</v>
      </c>
      <c r="X75" s="130">
        <v>9</v>
      </c>
      <c r="Y75" s="129"/>
      <c r="Z75" s="130" t="s">
        <v>0</v>
      </c>
      <c r="AA75" s="129"/>
      <c r="AB75" s="130">
        <v>10</v>
      </c>
      <c r="AC75" s="130">
        <v>11</v>
      </c>
      <c r="AD75" s="130">
        <v>12</v>
      </c>
      <c r="AE75" s="130">
        <v>13</v>
      </c>
      <c r="AF75" s="130">
        <v>14</v>
      </c>
      <c r="AG75" s="130">
        <v>15</v>
      </c>
      <c r="AH75" s="130">
        <v>16</v>
      </c>
      <c r="AI75" s="130">
        <v>17</v>
      </c>
      <c r="AJ75" s="130">
        <v>18</v>
      </c>
      <c r="AK75" s="36"/>
      <c r="AL75" s="130" t="s">
        <v>1</v>
      </c>
      <c r="AM75" s="134"/>
      <c r="AN75" s="131" t="s">
        <v>34</v>
      </c>
    </row>
    <row r="76" spans="2:40" ht="15">
      <c r="B76" s="1" t="s">
        <v>53</v>
      </c>
      <c r="D76" s="92"/>
      <c r="E76" s="93"/>
      <c r="F76" s="127"/>
      <c r="G76" s="94" t="s">
        <v>21</v>
      </c>
      <c r="H76" s="94" t="s">
        <v>25</v>
      </c>
      <c r="I76" s="94">
        <v>72</v>
      </c>
      <c r="J76" s="94">
        <v>140</v>
      </c>
      <c r="K76" s="127">
        <v>12</v>
      </c>
      <c r="L76" s="95">
        <f>IF(K76="","X",(IFERROR(ROUND((K76*J76/113)+I76-$AN$4,0),"X")))</f>
        <v>33</v>
      </c>
      <c r="M76" s="128">
        <v>1</v>
      </c>
      <c r="N76" s="96">
        <v>22</v>
      </c>
      <c r="O76" s="27"/>
      <c r="P76" s="138">
        <v>5</v>
      </c>
      <c r="Q76" s="138">
        <v>6</v>
      </c>
      <c r="R76" s="138">
        <v>5</v>
      </c>
      <c r="S76" s="138">
        <v>5</v>
      </c>
      <c r="T76" s="138">
        <v>4</v>
      </c>
      <c r="U76" s="138">
        <v>7</v>
      </c>
      <c r="V76" s="138">
        <v>5</v>
      </c>
      <c r="W76" s="138">
        <v>4</v>
      </c>
      <c r="X76" s="138">
        <v>4</v>
      </c>
      <c r="Y76" s="21"/>
      <c r="Z76" s="20">
        <f>SUM(P76:X76)</f>
        <v>45</v>
      </c>
      <c r="AA76" s="21"/>
      <c r="AB76" s="127">
        <v>5</v>
      </c>
      <c r="AC76" s="127">
        <v>4</v>
      </c>
      <c r="AD76" s="127">
        <v>5</v>
      </c>
      <c r="AE76" s="127">
        <v>5</v>
      </c>
      <c r="AF76" s="127">
        <v>4</v>
      </c>
      <c r="AG76" s="127">
        <v>4</v>
      </c>
      <c r="AH76" s="127">
        <v>3</v>
      </c>
      <c r="AI76" s="127">
        <v>7</v>
      </c>
      <c r="AJ76" s="127">
        <v>3</v>
      </c>
      <c r="AK76" s="17"/>
      <c r="AL76" s="20">
        <f>SUM(AB76:AJ76)</f>
        <v>40</v>
      </c>
      <c r="AM76" s="46"/>
      <c r="AN76" s="133">
        <f>AL76+Z76</f>
        <v>85</v>
      </c>
    </row>
    <row r="77" spans="2:40" hidden="1">
      <c r="D77" s="97"/>
      <c r="E77" s="98"/>
      <c r="F77" s="98"/>
      <c r="G77" s="98"/>
      <c r="H77" s="98"/>
      <c r="I77" s="98"/>
      <c r="J77" s="98"/>
      <c r="K77" s="98"/>
      <c r="L77" s="135" t="s">
        <v>16</v>
      </c>
      <c r="M77" s="135"/>
      <c r="N77" s="147"/>
      <c r="O77" s="50"/>
      <c r="P77" s="139">
        <f t="shared" ref="P77:X77" si="81">IFERROR($N76-P$5,"")</f>
        <v>7</v>
      </c>
      <c r="Q77" s="139">
        <f t="shared" si="81"/>
        <v>19</v>
      </c>
      <c r="R77" s="139">
        <f t="shared" si="81"/>
        <v>5</v>
      </c>
      <c r="S77" s="139">
        <f t="shared" si="81"/>
        <v>21</v>
      </c>
      <c r="T77" s="139">
        <f t="shared" si="81"/>
        <v>9</v>
      </c>
      <c r="U77" s="139">
        <f t="shared" si="81"/>
        <v>11</v>
      </c>
      <c r="V77" s="139">
        <f t="shared" si="81"/>
        <v>15</v>
      </c>
      <c r="W77" s="139">
        <f t="shared" si="81"/>
        <v>17</v>
      </c>
      <c r="X77" s="139">
        <f t="shared" si="81"/>
        <v>13</v>
      </c>
      <c r="Y77" s="139"/>
      <c r="Z77" s="139"/>
      <c r="AA77" s="139"/>
      <c r="AB77" s="139">
        <f t="shared" ref="AB77:AJ77" si="82">IFERROR($N76-AB$5,"")</f>
        <v>6</v>
      </c>
      <c r="AC77" s="139">
        <f t="shared" si="82"/>
        <v>18</v>
      </c>
      <c r="AD77" s="139">
        <f t="shared" si="82"/>
        <v>4</v>
      </c>
      <c r="AE77" s="139">
        <f t="shared" si="82"/>
        <v>20</v>
      </c>
      <c r="AF77" s="139">
        <f t="shared" si="82"/>
        <v>8</v>
      </c>
      <c r="AG77" s="139">
        <f t="shared" si="82"/>
        <v>10</v>
      </c>
      <c r="AH77" s="139">
        <f t="shared" si="82"/>
        <v>14</v>
      </c>
      <c r="AI77" s="139">
        <f t="shared" si="82"/>
        <v>16</v>
      </c>
      <c r="AJ77" s="139">
        <f t="shared" si="82"/>
        <v>12</v>
      </c>
      <c r="AK77" s="140"/>
      <c r="AL77" s="139"/>
      <c r="AM77" s="50"/>
      <c r="AN77" s="50"/>
    </row>
    <row r="78" spans="2:40">
      <c r="D78" s="97"/>
      <c r="E78" s="98"/>
      <c r="F78" s="98"/>
      <c r="G78" s="98"/>
      <c r="H78" s="98"/>
      <c r="I78" s="98"/>
      <c r="J78" s="98"/>
      <c r="K78" s="98"/>
      <c r="L78" s="142" t="s">
        <v>36</v>
      </c>
      <c r="M78" s="142"/>
      <c r="N78" s="146" t="s">
        <v>37</v>
      </c>
      <c r="O78" s="50"/>
      <c r="P78" s="139">
        <f t="shared" ref="P78:X78" si="83">IF(P77="","",IF(P77&lt;0,0,IF(P77&lt;18,1,IF(P77&lt;36,2,3))))</f>
        <v>1</v>
      </c>
      <c r="Q78" s="139">
        <f t="shared" si="83"/>
        <v>2</v>
      </c>
      <c r="R78" s="139">
        <f t="shared" si="83"/>
        <v>1</v>
      </c>
      <c r="S78" s="139">
        <f t="shared" si="83"/>
        <v>2</v>
      </c>
      <c r="T78" s="139">
        <f t="shared" si="83"/>
        <v>1</v>
      </c>
      <c r="U78" s="139">
        <f t="shared" si="83"/>
        <v>1</v>
      </c>
      <c r="V78" s="139">
        <f t="shared" si="83"/>
        <v>1</v>
      </c>
      <c r="W78" s="139">
        <f t="shared" si="83"/>
        <v>1</v>
      </c>
      <c r="X78" s="139">
        <f t="shared" si="83"/>
        <v>1</v>
      </c>
      <c r="Y78" s="139"/>
      <c r="Z78" s="139"/>
      <c r="AA78" s="139"/>
      <c r="AB78" s="139">
        <f t="shared" ref="AB78:AJ78" si="84">IF(AB77="","",IF(AB77&lt;0,0,IF(AB77&lt;18,1,IF(AB77&lt;36,2,3))))</f>
        <v>1</v>
      </c>
      <c r="AC78" s="139">
        <f t="shared" si="84"/>
        <v>2</v>
      </c>
      <c r="AD78" s="139">
        <f t="shared" si="84"/>
        <v>1</v>
      </c>
      <c r="AE78" s="139">
        <f t="shared" si="84"/>
        <v>2</v>
      </c>
      <c r="AF78" s="139">
        <f t="shared" si="84"/>
        <v>1</v>
      </c>
      <c r="AG78" s="139">
        <f t="shared" si="84"/>
        <v>1</v>
      </c>
      <c r="AH78" s="139">
        <f t="shared" si="84"/>
        <v>1</v>
      </c>
      <c r="AI78" s="139">
        <f t="shared" si="84"/>
        <v>1</v>
      </c>
      <c r="AJ78" s="139">
        <f t="shared" si="84"/>
        <v>1</v>
      </c>
      <c r="AK78" s="140"/>
      <c r="AL78" s="139"/>
      <c r="AM78" s="50"/>
      <c r="AN78" s="136" t="s">
        <v>33</v>
      </c>
    </row>
    <row r="79" spans="2:40" ht="15">
      <c r="D79" s="97"/>
      <c r="E79" s="98"/>
      <c r="F79" s="98"/>
      <c r="G79" s="98"/>
      <c r="H79" s="98"/>
      <c r="I79" s="98"/>
      <c r="J79" s="98"/>
      <c r="K79" s="98"/>
      <c r="L79" s="132"/>
      <c r="M79" s="143" t="s">
        <v>31</v>
      </c>
      <c r="N79" s="94" t="s">
        <v>38</v>
      </c>
      <c r="O79" s="50"/>
      <c r="P79" s="141">
        <f>IFERROR(IF((P$4-P76+2+P78)&lt;0,0,IF(P76="","",(P$4-P76+2+P78))),"")</f>
        <v>1</v>
      </c>
      <c r="Q79" s="141">
        <f t="shared" ref="Q79:X79" si="85">IFERROR(IF((Q$4-Q76+2+Q78)&lt;0,0,IF(Q76="","",(Q$4-Q76+2+Q78))),"")</f>
        <v>1</v>
      </c>
      <c r="R79" s="141">
        <f t="shared" si="85"/>
        <v>1</v>
      </c>
      <c r="S79" s="141">
        <f t="shared" si="85"/>
        <v>2</v>
      </c>
      <c r="T79" s="141">
        <f t="shared" si="85"/>
        <v>2</v>
      </c>
      <c r="U79" s="141">
        <f t="shared" si="85"/>
        <v>0</v>
      </c>
      <c r="V79" s="141">
        <f t="shared" si="85"/>
        <v>1</v>
      </c>
      <c r="W79" s="141">
        <f t="shared" si="85"/>
        <v>2</v>
      </c>
      <c r="X79" s="141">
        <f t="shared" si="85"/>
        <v>2</v>
      </c>
      <c r="Y79" s="139"/>
      <c r="Z79" s="20">
        <f>SUM(P79:X79)</f>
        <v>12</v>
      </c>
      <c r="AA79" s="139"/>
      <c r="AB79" s="141">
        <f t="shared" ref="AB79:AJ79" si="86">IFERROR(IF((AB$4-AB76+2+AB78)&lt;0,0,IF(AB76="","",(AB$4-AB76+2+AB78))),"")</f>
        <v>1</v>
      </c>
      <c r="AC79" s="141">
        <f t="shared" si="86"/>
        <v>3</v>
      </c>
      <c r="AD79" s="141">
        <f t="shared" si="86"/>
        <v>1</v>
      </c>
      <c r="AE79" s="141">
        <f t="shared" si="86"/>
        <v>2</v>
      </c>
      <c r="AF79" s="141">
        <f t="shared" si="86"/>
        <v>2</v>
      </c>
      <c r="AG79" s="141">
        <f t="shared" si="86"/>
        <v>2</v>
      </c>
      <c r="AH79" s="141">
        <f t="shared" si="86"/>
        <v>3</v>
      </c>
      <c r="AI79" s="141">
        <f t="shared" si="86"/>
        <v>0</v>
      </c>
      <c r="AJ79" s="141">
        <f t="shared" si="86"/>
        <v>3</v>
      </c>
      <c r="AK79" s="140"/>
      <c r="AL79" s="20">
        <f>SUM(AB79:AJ79)</f>
        <v>17</v>
      </c>
      <c r="AM79" s="50"/>
      <c r="AN79" s="137">
        <f>SUM(Z79,AL79)</f>
        <v>29</v>
      </c>
    </row>
    <row r="80" spans="2:40" ht="15" thickBot="1"/>
    <row r="81" spans="2:40" ht="15.75" customHeight="1">
      <c r="B81" s="148" t="s">
        <v>44</v>
      </c>
      <c r="D81" s="88"/>
      <c r="E81" s="89"/>
      <c r="F81" s="90" t="s">
        <v>28</v>
      </c>
      <c r="G81" s="90" t="s">
        <v>13</v>
      </c>
      <c r="H81" s="90" t="s">
        <v>20</v>
      </c>
      <c r="I81" s="90" t="s">
        <v>11</v>
      </c>
      <c r="J81" s="90" t="s">
        <v>12</v>
      </c>
      <c r="K81" s="91" t="s">
        <v>6</v>
      </c>
      <c r="L81" s="91" t="s">
        <v>15</v>
      </c>
      <c r="M81" s="91" t="s">
        <v>32</v>
      </c>
      <c r="N81" s="91" t="s">
        <v>35</v>
      </c>
      <c r="O81" s="129"/>
      <c r="P81" s="130">
        <v>1</v>
      </c>
      <c r="Q81" s="130">
        <v>2</v>
      </c>
      <c r="R81" s="130">
        <v>3</v>
      </c>
      <c r="S81" s="130">
        <v>4</v>
      </c>
      <c r="T81" s="130">
        <v>5</v>
      </c>
      <c r="U81" s="130">
        <v>6</v>
      </c>
      <c r="V81" s="130">
        <v>7</v>
      </c>
      <c r="W81" s="130">
        <v>8</v>
      </c>
      <c r="X81" s="130">
        <v>9</v>
      </c>
      <c r="Y81" s="129"/>
      <c r="Z81" s="130" t="s">
        <v>0</v>
      </c>
      <c r="AA81" s="129"/>
      <c r="AB81" s="130">
        <v>10</v>
      </c>
      <c r="AC81" s="130">
        <v>11</v>
      </c>
      <c r="AD81" s="130">
        <v>12</v>
      </c>
      <c r="AE81" s="130">
        <v>13</v>
      </c>
      <c r="AF81" s="130">
        <v>14</v>
      </c>
      <c r="AG81" s="130">
        <v>15</v>
      </c>
      <c r="AH81" s="130">
        <v>16</v>
      </c>
      <c r="AI81" s="130">
        <v>17</v>
      </c>
      <c r="AJ81" s="130">
        <v>18</v>
      </c>
      <c r="AK81" s="36"/>
      <c r="AL81" s="130" t="s">
        <v>1</v>
      </c>
      <c r="AM81" s="134"/>
      <c r="AN81" s="131" t="s">
        <v>34</v>
      </c>
    </row>
    <row r="82" spans="2:40" ht="15">
      <c r="B82" s="1" t="s">
        <v>54</v>
      </c>
      <c r="D82" s="92"/>
      <c r="E82" s="93"/>
      <c r="F82" s="127"/>
      <c r="G82" s="94" t="s">
        <v>21</v>
      </c>
      <c r="H82" s="94" t="s">
        <v>25</v>
      </c>
      <c r="I82" s="94">
        <v>72</v>
      </c>
      <c r="J82" s="94">
        <v>140</v>
      </c>
      <c r="K82" s="127">
        <v>12</v>
      </c>
      <c r="L82" s="95">
        <f>IF(K82="","X",(IFERROR(ROUND((K82*J82/113)+I82-$AN$4,0),"X")))</f>
        <v>33</v>
      </c>
      <c r="M82" s="128">
        <v>1</v>
      </c>
      <c r="N82" s="96">
        <v>36</v>
      </c>
      <c r="O82" s="27"/>
      <c r="P82" s="138">
        <v>6</v>
      </c>
      <c r="Q82" s="138">
        <v>6</v>
      </c>
      <c r="R82" s="138">
        <v>7</v>
      </c>
      <c r="S82" s="138">
        <v>7</v>
      </c>
      <c r="T82" s="138">
        <v>5</v>
      </c>
      <c r="U82" s="138">
        <v>5</v>
      </c>
      <c r="V82" s="138">
        <v>7</v>
      </c>
      <c r="W82" s="138">
        <v>4</v>
      </c>
      <c r="X82" s="138">
        <v>5</v>
      </c>
      <c r="Y82" s="21"/>
      <c r="Z82" s="20">
        <f>SUM(P82:X82)</f>
        <v>52</v>
      </c>
      <c r="AA82" s="21"/>
      <c r="AB82" s="127">
        <v>7</v>
      </c>
      <c r="AC82" s="127">
        <v>5</v>
      </c>
      <c r="AD82" s="127">
        <v>7</v>
      </c>
      <c r="AE82" s="127">
        <v>5</v>
      </c>
      <c r="AF82" s="127">
        <v>7</v>
      </c>
      <c r="AG82" s="127">
        <v>7</v>
      </c>
      <c r="AH82" s="127">
        <v>7</v>
      </c>
      <c r="AI82" s="127">
        <v>4</v>
      </c>
      <c r="AJ82" s="127">
        <v>7</v>
      </c>
      <c r="AK82" s="17"/>
      <c r="AL82" s="20">
        <f>SUM(AB82:AJ82)</f>
        <v>56</v>
      </c>
      <c r="AM82" s="46"/>
      <c r="AN82" s="133">
        <f>AL82+Z82</f>
        <v>108</v>
      </c>
    </row>
    <row r="83" spans="2:40" ht="14.25" hidden="1" customHeight="1">
      <c r="D83" s="97"/>
      <c r="E83" s="98"/>
      <c r="F83" s="98"/>
      <c r="G83" s="98"/>
      <c r="H83" s="98"/>
      <c r="I83" s="98"/>
      <c r="J83" s="98"/>
      <c r="K83" s="98"/>
      <c r="L83" s="135" t="s">
        <v>16</v>
      </c>
      <c r="M83" s="135"/>
      <c r="N83" s="135"/>
      <c r="O83" s="50"/>
      <c r="P83" s="139">
        <f t="shared" ref="P83:X83" si="87">IFERROR($N82-P$5,"")</f>
        <v>21</v>
      </c>
      <c r="Q83" s="139">
        <f t="shared" si="87"/>
        <v>33</v>
      </c>
      <c r="R83" s="139">
        <f t="shared" si="87"/>
        <v>19</v>
      </c>
      <c r="S83" s="139">
        <f t="shared" si="87"/>
        <v>35</v>
      </c>
      <c r="T83" s="139">
        <f t="shared" si="87"/>
        <v>23</v>
      </c>
      <c r="U83" s="139">
        <f t="shared" si="87"/>
        <v>25</v>
      </c>
      <c r="V83" s="139">
        <f t="shared" si="87"/>
        <v>29</v>
      </c>
      <c r="W83" s="139">
        <f t="shared" si="87"/>
        <v>31</v>
      </c>
      <c r="X83" s="139">
        <f t="shared" si="87"/>
        <v>27</v>
      </c>
      <c r="Y83" s="139"/>
      <c r="Z83" s="139"/>
      <c r="AA83" s="139"/>
      <c r="AB83" s="139">
        <f t="shared" ref="AB83:AJ83" si="88">IFERROR($N82-AB$5,"")</f>
        <v>20</v>
      </c>
      <c r="AC83" s="139">
        <f t="shared" si="88"/>
        <v>32</v>
      </c>
      <c r="AD83" s="139">
        <f t="shared" si="88"/>
        <v>18</v>
      </c>
      <c r="AE83" s="139">
        <f t="shared" si="88"/>
        <v>34</v>
      </c>
      <c r="AF83" s="139">
        <f t="shared" si="88"/>
        <v>22</v>
      </c>
      <c r="AG83" s="139">
        <f t="shared" si="88"/>
        <v>24</v>
      </c>
      <c r="AH83" s="139">
        <f t="shared" si="88"/>
        <v>28</v>
      </c>
      <c r="AI83" s="139">
        <f t="shared" si="88"/>
        <v>30</v>
      </c>
      <c r="AJ83" s="139">
        <f t="shared" si="88"/>
        <v>26</v>
      </c>
      <c r="AK83" s="140"/>
      <c r="AL83" s="139"/>
      <c r="AM83" s="50"/>
      <c r="AN83" s="50"/>
    </row>
    <row r="84" spans="2:40">
      <c r="D84" s="97"/>
      <c r="E84" s="98"/>
      <c r="F84" s="98"/>
      <c r="G84" s="98"/>
      <c r="H84" s="98"/>
      <c r="I84" s="98"/>
      <c r="J84" s="98"/>
      <c r="K84" s="98"/>
      <c r="L84" s="142" t="s">
        <v>36</v>
      </c>
      <c r="M84" s="142"/>
      <c r="N84" s="146" t="s">
        <v>37</v>
      </c>
      <c r="O84" s="50"/>
      <c r="P84" s="139">
        <f t="shared" ref="P84:X84" si="89">IF(P83="","",IF(P83&lt;0,0,IF(P83&lt;18,1,IF(P83&lt;36,2,3))))</f>
        <v>2</v>
      </c>
      <c r="Q84" s="139">
        <f t="shared" si="89"/>
        <v>2</v>
      </c>
      <c r="R84" s="139">
        <f t="shared" si="89"/>
        <v>2</v>
      </c>
      <c r="S84" s="139">
        <f t="shared" si="89"/>
        <v>2</v>
      </c>
      <c r="T84" s="139">
        <f t="shared" si="89"/>
        <v>2</v>
      </c>
      <c r="U84" s="139">
        <f t="shared" si="89"/>
        <v>2</v>
      </c>
      <c r="V84" s="139">
        <f t="shared" si="89"/>
        <v>2</v>
      </c>
      <c r="W84" s="139">
        <f t="shared" si="89"/>
        <v>2</v>
      </c>
      <c r="X84" s="139">
        <f t="shared" si="89"/>
        <v>2</v>
      </c>
      <c r="Y84" s="139"/>
      <c r="Z84" s="139"/>
      <c r="AA84" s="139"/>
      <c r="AB84" s="139">
        <f t="shared" ref="AB84:AJ84" si="90">IF(AB83="","",IF(AB83&lt;0,0,IF(AB83&lt;18,1,IF(AB83&lt;36,2,3))))</f>
        <v>2</v>
      </c>
      <c r="AC84" s="139">
        <f t="shared" si="90"/>
        <v>2</v>
      </c>
      <c r="AD84" s="139">
        <f t="shared" si="90"/>
        <v>2</v>
      </c>
      <c r="AE84" s="139">
        <f t="shared" si="90"/>
        <v>2</v>
      </c>
      <c r="AF84" s="139">
        <f t="shared" si="90"/>
        <v>2</v>
      </c>
      <c r="AG84" s="139">
        <f t="shared" si="90"/>
        <v>2</v>
      </c>
      <c r="AH84" s="139">
        <f t="shared" si="90"/>
        <v>2</v>
      </c>
      <c r="AI84" s="139">
        <f t="shared" si="90"/>
        <v>2</v>
      </c>
      <c r="AJ84" s="139">
        <f t="shared" si="90"/>
        <v>2</v>
      </c>
      <c r="AK84" s="140"/>
      <c r="AL84" s="139"/>
      <c r="AM84" s="50"/>
      <c r="AN84" s="136" t="s">
        <v>33</v>
      </c>
    </row>
    <row r="85" spans="2:40" ht="15">
      <c r="D85" s="97"/>
      <c r="E85" s="98"/>
      <c r="F85" s="98"/>
      <c r="G85" s="98"/>
      <c r="H85" s="98"/>
      <c r="I85" s="98"/>
      <c r="J85" s="98"/>
      <c r="K85" s="98"/>
      <c r="L85" s="132"/>
      <c r="M85" s="143" t="s">
        <v>31</v>
      </c>
      <c r="N85" s="94" t="s">
        <v>38</v>
      </c>
      <c r="O85" s="50"/>
      <c r="P85" s="141">
        <f>IFERROR(IF((P$4-P82+2+P84)&lt;0,0,IF(P82="","",(P$4-P82+2+P84))),"")</f>
        <v>1</v>
      </c>
      <c r="Q85" s="141">
        <f t="shared" ref="Q85:X85" si="91">IFERROR(IF((Q$4-Q82+2+Q84)&lt;0,0,IF(Q82="","",(Q$4-Q82+2+Q84))),"")</f>
        <v>1</v>
      </c>
      <c r="R85" s="141">
        <f t="shared" si="91"/>
        <v>0</v>
      </c>
      <c r="S85" s="141">
        <f t="shared" si="91"/>
        <v>0</v>
      </c>
      <c r="T85" s="141">
        <f t="shared" si="91"/>
        <v>2</v>
      </c>
      <c r="U85" s="141">
        <f t="shared" si="91"/>
        <v>2</v>
      </c>
      <c r="V85" s="141">
        <f t="shared" si="91"/>
        <v>0</v>
      </c>
      <c r="W85" s="141">
        <f t="shared" si="91"/>
        <v>3</v>
      </c>
      <c r="X85" s="141">
        <f t="shared" si="91"/>
        <v>2</v>
      </c>
      <c r="Y85" s="139"/>
      <c r="Z85" s="20">
        <f>SUM(P85:X85)</f>
        <v>11</v>
      </c>
      <c r="AA85" s="139"/>
      <c r="AB85" s="141">
        <f t="shared" ref="AB85:AJ85" si="92">IFERROR(IF((AB$4-AB82+2+AB84)&lt;0,0,IF(AB82="","",(AB$4-AB82+2+AB84))),"")</f>
        <v>0</v>
      </c>
      <c r="AC85" s="141">
        <f t="shared" si="92"/>
        <v>2</v>
      </c>
      <c r="AD85" s="141">
        <f t="shared" si="92"/>
        <v>0</v>
      </c>
      <c r="AE85" s="141">
        <f t="shared" si="92"/>
        <v>2</v>
      </c>
      <c r="AF85" s="141">
        <f t="shared" si="92"/>
        <v>0</v>
      </c>
      <c r="AG85" s="141">
        <f t="shared" si="92"/>
        <v>0</v>
      </c>
      <c r="AH85" s="141">
        <f t="shared" si="92"/>
        <v>0</v>
      </c>
      <c r="AI85" s="141">
        <f t="shared" si="92"/>
        <v>3</v>
      </c>
      <c r="AJ85" s="141">
        <f t="shared" si="92"/>
        <v>0</v>
      </c>
      <c r="AK85" s="140"/>
      <c r="AL85" s="20">
        <f>SUM(AB85:AJ85)</f>
        <v>7</v>
      </c>
      <c r="AM85" s="50"/>
      <c r="AN85" s="137">
        <f>SUM(Z85,AL85)</f>
        <v>18</v>
      </c>
    </row>
    <row r="86" spans="2:40" ht="15" thickBot="1"/>
    <row r="87" spans="2:40" ht="19.5" customHeight="1">
      <c r="B87" s="148" t="s">
        <v>44</v>
      </c>
      <c r="D87" s="88"/>
      <c r="E87" s="89"/>
      <c r="F87" s="90" t="s">
        <v>28</v>
      </c>
      <c r="G87" s="90" t="s">
        <v>13</v>
      </c>
      <c r="H87" s="90" t="s">
        <v>20</v>
      </c>
      <c r="I87" s="90" t="s">
        <v>11</v>
      </c>
      <c r="J87" s="90" t="s">
        <v>12</v>
      </c>
      <c r="K87" s="91" t="s">
        <v>6</v>
      </c>
      <c r="L87" s="91" t="s">
        <v>15</v>
      </c>
      <c r="M87" s="91" t="s">
        <v>32</v>
      </c>
      <c r="N87" s="91" t="s">
        <v>35</v>
      </c>
      <c r="O87" s="129"/>
      <c r="P87" s="130">
        <v>1</v>
      </c>
      <c r="Q87" s="130">
        <v>2</v>
      </c>
      <c r="R87" s="130">
        <v>3</v>
      </c>
      <c r="S87" s="130">
        <v>4</v>
      </c>
      <c r="T87" s="130">
        <v>5</v>
      </c>
      <c r="U87" s="130">
        <v>6</v>
      </c>
      <c r="V87" s="130">
        <v>7</v>
      </c>
      <c r="W87" s="130">
        <v>8</v>
      </c>
      <c r="X87" s="130">
        <v>9</v>
      </c>
      <c r="Y87" s="129"/>
      <c r="Z87" s="130" t="s">
        <v>0</v>
      </c>
      <c r="AA87" s="129"/>
      <c r="AB87" s="130">
        <v>10</v>
      </c>
      <c r="AC87" s="130">
        <v>11</v>
      </c>
      <c r="AD87" s="130">
        <v>12</v>
      </c>
      <c r="AE87" s="130">
        <v>13</v>
      </c>
      <c r="AF87" s="130">
        <v>14</v>
      </c>
      <c r="AG87" s="130">
        <v>15</v>
      </c>
      <c r="AH87" s="130">
        <v>16</v>
      </c>
      <c r="AI87" s="130">
        <v>17</v>
      </c>
      <c r="AJ87" s="130">
        <v>18</v>
      </c>
      <c r="AK87" s="36"/>
      <c r="AL87" s="130" t="s">
        <v>1</v>
      </c>
      <c r="AM87" s="134"/>
      <c r="AN87" s="131" t="s">
        <v>34</v>
      </c>
    </row>
    <row r="88" spans="2:40" ht="15">
      <c r="B88" s="1" t="s">
        <v>55</v>
      </c>
      <c r="D88" s="92"/>
      <c r="E88" s="93"/>
      <c r="F88" s="127"/>
      <c r="G88" s="94" t="s">
        <v>21</v>
      </c>
      <c r="H88" s="94" t="s">
        <v>25</v>
      </c>
      <c r="I88" s="94">
        <v>72</v>
      </c>
      <c r="J88" s="94">
        <v>140</v>
      </c>
      <c r="K88" s="127">
        <v>12</v>
      </c>
      <c r="L88" s="95">
        <f>IF(K88="","X",(IFERROR(ROUND((K88*J88/113)+I88-$AN$4,0),"X")))</f>
        <v>33</v>
      </c>
      <c r="M88" s="128">
        <v>1</v>
      </c>
      <c r="N88" s="96">
        <v>36</v>
      </c>
      <c r="O88" s="27"/>
      <c r="P88" s="138">
        <v>4</v>
      </c>
      <c r="Q88" s="138">
        <v>7</v>
      </c>
      <c r="R88" s="138">
        <v>5</v>
      </c>
      <c r="S88" s="138">
        <v>7</v>
      </c>
      <c r="T88" s="138">
        <v>7</v>
      </c>
      <c r="U88" s="138">
        <v>5</v>
      </c>
      <c r="V88" s="138">
        <v>7</v>
      </c>
      <c r="W88" s="138">
        <v>5</v>
      </c>
      <c r="X88" s="138">
        <v>6</v>
      </c>
      <c r="Y88" s="21"/>
      <c r="Z88" s="20">
        <f>SUM(P88:X88)</f>
        <v>53</v>
      </c>
      <c r="AA88" s="21"/>
      <c r="AB88" s="127">
        <v>4</v>
      </c>
      <c r="AC88" s="127">
        <v>7</v>
      </c>
      <c r="AD88" s="127">
        <v>3</v>
      </c>
      <c r="AE88" s="127">
        <v>7</v>
      </c>
      <c r="AF88" s="127">
        <v>7</v>
      </c>
      <c r="AG88" s="127">
        <v>7</v>
      </c>
      <c r="AH88" s="127">
        <v>7</v>
      </c>
      <c r="AI88" s="127">
        <v>4</v>
      </c>
      <c r="AJ88" s="127">
        <v>7</v>
      </c>
      <c r="AK88" s="17"/>
      <c r="AL88" s="20">
        <f>SUM(AB88:AJ88)</f>
        <v>53</v>
      </c>
      <c r="AM88" s="46"/>
      <c r="AN88" s="133">
        <f>AL88+Z88</f>
        <v>106</v>
      </c>
    </row>
    <row r="89" spans="2:40" hidden="1">
      <c r="D89" s="97"/>
      <c r="E89" s="98"/>
      <c r="F89" s="98"/>
      <c r="G89" s="98"/>
      <c r="H89" s="98"/>
      <c r="I89" s="98"/>
      <c r="J89" s="98"/>
      <c r="K89" s="98"/>
      <c r="L89" s="135" t="s">
        <v>16</v>
      </c>
      <c r="M89" s="135"/>
      <c r="N89" s="147"/>
      <c r="O89" s="50"/>
      <c r="P89" s="139">
        <f t="shared" ref="P89:X89" si="93">IFERROR($N88-P$5,"")</f>
        <v>21</v>
      </c>
      <c r="Q89" s="139">
        <f t="shared" si="93"/>
        <v>33</v>
      </c>
      <c r="R89" s="139">
        <f t="shared" si="93"/>
        <v>19</v>
      </c>
      <c r="S89" s="139">
        <f t="shared" si="93"/>
        <v>35</v>
      </c>
      <c r="T89" s="139">
        <f t="shared" si="93"/>
        <v>23</v>
      </c>
      <c r="U89" s="139">
        <f t="shared" si="93"/>
        <v>25</v>
      </c>
      <c r="V89" s="139">
        <f t="shared" si="93"/>
        <v>29</v>
      </c>
      <c r="W89" s="139">
        <f t="shared" si="93"/>
        <v>31</v>
      </c>
      <c r="X89" s="139">
        <f t="shared" si="93"/>
        <v>27</v>
      </c>
      <c r="Y89" s="139"/>
      <c r="Z89" s="139"/>
      <c r="AA89" s="139"/>
      <c r="AB89" s="139">
        <f t="shared" ref="AB89:AJ89" si="94">IFERROR($N88-AB$5,"")</f>
        <v>20</v>
      </c>
      <c r="AC89" s="139">
        <f t="shared" si="94"/>
        <v>32</v>
      </c>
      <c r="AD89" s="139">
        <f t="shared" si="94"/>
        <v>18</v>
      </c>
      <c r="AE89" s="139">
        <f t="shared" si="94"/>
        <v>34</v>
      </c>
      <c r="AF89" s="139">
        <f t="shared" si="94"/>
        <v>22</v>
      </c>
      <c r="AG89" s="139">
        <f t="shared" si="94"/>
        <v>24</v>
      </c>
      <c r="AH89" s="139">
        <f t="shared" si="94"/>
        <v>28</v>
      </c>
      <c r="AI89" s="139">
        <f t="shared" si="94"/>
        <v>30</v>
      </c>
      <c r="AJ89" s="139">
        <f t="shared" si="94"/>
        <v>26</v>
      </c>
      <c r="AK89" s="140"/>
      <c r="AL89" s="139"/>
      <c r="AM89" s="50"/>
      <c r="AN89" s="50"/>
    </row>
    <row r="90" spans="2:40">
      <c r="D90" s="97"/>
      <c r="E90" s="98"/>
      <c r="F90" s="98"/>
      <c r="G90" s="98"/>
      <c r="H90" s="98"/>
      <c r="I90" s="98"/>
      <c r="J90" s="98"/>
      <c r="K90" s="98"/>
      <c r="L90" s="142" t="s">
        <v>36</v>
      </c>
      <c r="M90" s="142"/>
      <c r="N90" s="146" t="s">
        <v>37</v>
      </c>
      <c r="O90" s="50"/>
      <c r="P90" s="139">
        <f t="shared" ref="P90:X90" si="95">IF(P89="","",IF(P89&lt;0,0,IF(P89&lt;18,1,IF(P89&lt;36,2,3))))</f>
        <v>2</v>
      </c>
      <c r="Q90" s="139">
        <f t="shared" si="95"/>
        <v>2</v>
      </c>
      <c r="R90" s="139">
        <f t="shared" si="95"/>
        <v>2</v>
      </c>
      <c r="S90" s="139">
        <f t="shared" si="95"/>
        <v>2</v>
      </c>
      <c r="T90" s="139">
        <f t="shared" si="95"/>
        <v>2</v>
      </c>
      <c r="U90" s="139">
        <f t="shared" si="95"/>
        <v>2</v>
      </c>
      <c r="V90" s="139">
        <f t="shared" si="95"/>
        <v>2</v>
      </c>
      <c r="W90" s="139">
        <f t="shared" si="95"/>
        <v>2</v>
      </c>
      <c r="X90" s="139">
        <f t="shared" si="95"/>
        <v>2</v>
      </c>
      <c r="Y90" s="139"/>
      <c r="Z90" s="139"/>
      <c r="AA90" s="139"/>
      <c r="AB90" s="139">
        <f t="shared" ref="AB90:AJ90" si="96">IF(AB89="","",IF(AB89&lt;0,0,IF(AB89&lt;18,1,IF(AB89&lt;36,2,3))))</f>
        <v>2</v>
      </c>
      <c r="AC90" s="139">
        <f t="shared" si="96"/>
        <v>2</v>
      </c>
      <c r="AD90" s="139">
        <f t="shared" si="96"/>
        <v>2</v>
      </c>
      <c r="AE90" s="139">
        <f t="shared" si="96"/>
        <v>2</v>
      </c>
      <c r="AF90" s="139">
        <f t="shared" si="96"/>
        <v>2</v>
      </c>
      <c r="AG90" s="139">
        <f t="shared" si="96"/>
        <v>2</v>
      </c>
      <c r="AH90" s="139">
        <f t="shared" si="96"/>
        <v>2</v>
      </c>
      <c r="AI90" s="139">
        <f t="shared" si="96"/>
        <v>2</v>
      </c>
      <c r="AJ90" s="139">
        <f t="shared" si="96"/>
        <v>2</v>
      </c>
      <c r="AK90" s="140"/>
      <c r="AL90" s="139"/>
      <c r="AM90" s="50"/>
      <c r="AN90" s="136" t="s">
        <v>33</v>
      </c>
    </row>
    <row r="91" spans="2:40" ht="15">
      <c r="D91" s="97"/>
      <c r="E91" s="98"/>
      <c r="F91" s="98"/>
      <c r="G91" s="98"/>
      <c r="H91" s="98"/>
      <c r="I91" s="98"/>
      <c r="J91" s="98"/>
      <c r="K91" s="98"/>
      <c r="L91" s="132"/>
      <c r="M91" s="143" t="s">
        <v>31</v>
      </c>
      <c r="N91" s="94" t="s">
        <v>38</v>
      </c>
      <c r="O91" s="50"/>
      <c r="P91" s="141">
        <f>IFERROR(IF((P$4-P88+2+P90)&lt;0,0,IF(P88="","",(P$4-P88+2+P90))),"")</f>
        <v>3</v>
      </c>
      <c r="Q91" s="141">
        <f t="shared" ref="Q91:X91" si="97">IFERROR(IF((Q$4-Q88+2+Q90)&lt;0,0,IF(Q88="","",(Q$4-Q88+2+Q90))),"")</f>
        <v>0</v>
      </c>
      <c r="R91" s="141">
        <f t="shared" si="97"/>
        <v>2</v>
      </c>
      <c r="S91" s="141">
        <f t="shared" si="97"/>
        <v>0</v>
      </c>
      <c r="T91" s="141">
        <f t="shared" si="97"/>
        <v>0</v>
      </c>
      <c r="U91" s="141">
        <f t="shared" si="97"/>
        <v>2</v>
      </c>
      <c r="V91" s="141">
        <f t="shared" si="97"/>
        <v>0</v>
      </c>
      <c r="W91" s="141">
        <f t="shared" si="97"/>
        <v>2</v>
      </c>
      <c r="X91" s="141">
        <f t="shared" si="97"/>
        <v>1</v>
      </c>
      <c r="Y91" s="139"/>
      <c r="Z91" s="20">
        <f>SUM(P91:X91)</f>
        <v>10</v>
      </c>
      <c r="AA91" s="139"/>
      <c r="AB91" s="141">
        <f t="shared" ref="AB91:AJ91" si="98">IFERROR(IF((AB$4-AB88+2+AB90)&lt;0,0,IF(AB88="","",(AB$4-AB88+2+AB90))),"")</f>
        <v>3</v>
      </c>
      <c r="AC91" s="141">
        <f t="shared" si="98"/>
        <v>0</v>
      </c>
      <c r="AD91" s="141">
        <f t="shared" si="98"/>
        <v>4</v>
      </c>
      <c r="AE91" s="141">
        <f t="shared" si="98"/>
        <v>0</v>
      </c>
      <c r="AF91" s="141">
        <f t="shared" si="98"/>
        <v>0</v>
      </c>
      <c r="AG91" s="141">
        <f t="shared" si="98"/>
        <v>0</v>
      </c>
      <c r="AH91" s="141">
        <f t="shared" si="98"/>
        <v>0</v>
      </c>
      <c r="AI91" s="141">
        <f t="shared" si="98"/>
        <v>3</v>
      </c>
      <c r="AJ91" s="141">
        <f t="shared" si="98"/>
        <v>0</v>
      </c>
      <c r="AK91" s="140"/>
      <c r="AL91" s="20">
        <f>SUM(AB91:AJ91)</f>
        <v>10</v>
      </c>
      <c r="AM91" s="50"/>
      <c r="AN91" s="137">
        <f>SUM(Z91,AL91)</f>
        <v>20</v>
      </c>
    </row>
    <row r="92" spans="2:40" ht="15" thickBot="1"/>
    <row r="93" spans="2:40" ht="15.75" customHeight="1">
      <c r="B93" s="148" t="s">
        <v>44</v>
      </c>
      <c r="D93" s="88"/>
      <c r="E93" s="89"/>
      <c r="F93" s="90" t="s">
        <v>28</v>
      </c>
      <c r="G93" s="90" t="s">
        <v>13</v>
      </c>
      <c r="H93" s="90" t="s">
        <v>20</v>
      </c>
      <c r="I93" s="90" t="s">
        <v>11</v>
      </c>
      <c r="J93" s="90" t="s">
        <v>12</v>
      </c>
      <c r="K93" s="91" t="s">
        <v>6</v>
      </c>
      <c r="L93" s="91" t="s">
        <v>15</v>
      </c>
      <c r="M93" s="91" t="s">
        <v>32</v>
      </c>
      <c r="N93" s="91" t="s">
        <v>35</v>
      </c>
      <c r="O93" s="129"/>
      <c r="P93" s="130">
        <v>1</v>
      </c>
      <c r="Q93" s="130">
        <v>2</v>
      </c>
      <c r="R93" s="130">
        <v>3</v>
      </c>
      <c r="S93" s="130">
        <v>4</v>
      </c>
      <c r="T93" s="130">
        <v>5</v>
      </c>
      <c r="U93" s="130">
        <v>6</v>
      </c>
      <c r="V93" s="130">
        <v>7</v>
      </c>
      <c r="W93" s="130">
        <v>8</v>
      </c>
      <c r="X93" s="130">
        <v>9</v>
      </c>
      <c r="Y93" s="129"/>
      <c r="Z93" s="130" t="s">
        <v>0</v>
      </c>
      <c r="AA93" s="129"/>
      <c r="AB93" s="130">
        <v>10</v>
      </c>
      <c r="AC93" s="130">
        <v>11</v>
      </c>
      <c r="AD93" s="130">
        <v>12</v>
      </c>
      <c r="AE93" s="130">
        <v>13</v>
      </c>
      <c r="AF93" s="130">
        <v>14</v>
      </c>
      <c r="AG93" s="130">
        <v>15</v>
      </c>
      <c r="AH93" s="130">
        <v>16</v>
      </c>
      <c r="AI93" s="130">
        <v>17</v>
      </c>
      <c r="AJ93" s="130">
        <v>18</v>
      </c>
      <c r="AK93" s="36"/>
      <c r="AL93" s="130" t="s">
        <v>1</v>
      </c>
      <c r="AM93" s="134"/>
      <c r="AN93" s="131" t="s">
        <v>34</v>
      </c>
    </row>
    <row r="94" spans="2:40" ht="15">
      <c r="D94" s="92"/>
      <c r="E94" s="93"/>
      <c r="F94" s="127"/>
      <c r="G94" s="94" t="s">
        <v>21</v>
      </c>
      <c r="H94" s="94" t="s">
        <v>25</v>
      </c>
      <c r="I94" s="94">
        <v>72</v>
      </c>
      <c r="J94" s="94">
        <v>140</v>
      </c>
      <c r="K94" s="127">
        <v>12</v>
      </c>
      <c r="L94" s="95">
        <f>IF(K94="","X",(IFERROR(ROUND((K94*J94/113)+I94-$AN$4,0),"X")))</f>
        <v>33</v>
      </c>
      <c r="M94" s="128">
        <v>1</v>
      </c>
      <c r="N94" s="96">
        <v>13</v>
      </c>
      <c r="O94" s="27"/>
      <c r="P94" s="138">
        <v>4</v>
      </c>
      <c r="Q94" s="138">
        <v>5</v>
      </c>
      <c r="R94" s="138">
        <v>3</v>
      </c>
      <c r="S94" s="138">
        <v>4</v>
      </c>
      <c r="T94" s="138">
        <v>5</v>
      </c>
      <c r="U94" s="138">
        <v>6</v>
      </c>
      <c r="V94" s="138">
        <v>8</v>
      </c>
      <c r="W94" s="138">
        <v>4</v>
      </c>
      <c r="X94" s="138">
        <v>5</v>
      </c>
      <c r="Y94" s="21"/>
      <c r="Z94" s="20">
        <f>SUM(P94:X94)</f>
        <v>44</v>
      </c>
      <c r="AA94" s="21"/>
      <c r="AB94" s="127">
        <v>5</v>
      </c>
      <c r="AC94" s="127">
        <v>2</v>
      </c>
      <c r="AD94" s="127">
        <v>5</v>
      </c>
      <c r="AE94" s="127">
        <v>4</v>
      </c>
      <c r="AF94" s="127">
        <v>3</v>
      </c>
      <c r="AG94" s="127">
        <v>3</v>
      </c>
      <c r="AH94" s="127">
        <v>1</v>
      </c>
      <c r="AI94" s="127">
        <v>4</v>
      </c>
      <c r="AJ94" s="127">
        <v>5</v>
      </c>
      <c r="AK94" s="17"/>
      <c r="AL94" s="20">
        <f>SUM(AB94:AJ94)</f>
        <v>32</v>
      </c>
      <c r="AM94" s="46"/>
      <c r="AN94" s="133">
        <f>AL94+Z94</f>
        <v>76</v>
      </c>
    </row>
    <row r="95" spans="2:40" ht="14.25" hidden="1" customHeight="1">
      <c r="D95" s="97"/>
      <c r="E95" s="98"/>
      <c r="F95" s="98"/>
      <c r="G95" s="98"/>
      <c r="H95" s="98"/>
      <c r="I95" s="98"/>
      <c r="J95" s="98"/>
      <c r="K95" s="98"/>
      <c r="L95" s="135" t="s">
        <v>16</v>
      </c>
      <c r="M95" s="135"/>
      <c r="N95" s="135"/>
      <c r="O95" s="50"/>
      <c r="P95" s="139">
        <f t="shared" ref="P95:X95" si="99">IFERROR($N94-P$5,"")</f>
        <v>-2</v>
      </c>
      <c r="Q95" s="139">
        <f t="shared" si="99"/>
        <v>10</v>
      </c>
      <c r="R95" s="139">
        <f t="shared" si="99"/>
        <v>-4</v>
      </c>
      <c r="S95" s="139">
        <f t="shared" si="99"/>
        <v>12</v>
      </c>
      <c r="T95" s="139">
        <f t="shared" si="99"/>
        <v>0</v>
      </c>
      <c r="U95" s="139">
        <f t="shared" si="99"/>
        <v>2</v>
      </c>
      <c r="V95" s="139">
        <f t="shared" si="99"/>
        <v>6</v>
      </c>
      <c r="W95" s="139">
        <f t="shared" si="99"/>
        <v>8</v>
      </c>
      <c r="X95" s="139">
        <f t="shared" si="99"/>
        <v>4</v>
      </c>
      <c r="Y95" s="139"/>
      <c r="Z95" s="139"/>
      <c r="AA95" s="139"/>
      <c r="AB95" s="139">
        <f t="shared" ref="AB95:AJ95" si="100">IFERROR($N94-AB$5,"")</f>
        <v>-3</v>
      </c>
      <c r="AC95" s="139">
        <f t="shared" si="100"/>
        <v>9</v>
      </c>
      <c r="AD95" s="139">
        <f t="shared" si="100"/>
        <v>-5</v>
      </c>
      <c r="AE95" s="139">
        <f t="shared" si="100"/>
        <v>11</v>
      </c>
      <c r="AF95" s="139">
        <f t="shared" si="100"/>
        <v>-1</v>
      </c>
      <c r="AG95" s="139">
        <f t="shared" si="100"/>
        <v>1</v>
      </c>
      <c r="AH95" s="139">
        <f t="shared" si="100"/>
        <v>5</v>
      </c>
      <c r="AI95" s="139">
        <f t="shared" si="100"/>
        <v>7</v>
      </c>
      <c r="AJ95" s="139">
        <f t="shared" si="100"/>
        <v>3</v>
      </c>
      <c r="AK95" s="140"/>
      <c r="AL95" s="139"/>
      <c r="AM95" s="50"/>
      <c r="AN95" s="50"/>
    </row>
    <row r="96" spans="2:40">
      <c r="D96" s="97"/>
      <c r="E96" s="98"/>
      <c r="F96" s="98"/>
      <c r="G96" s="98"/>
      <c r="H96" s="98"/>
      <c r="I96" s="98"/>
      <c r="J96" s="98"/>
      <c r="K96" s="98"/>
      <c r="L96" s="142" t="s">
        <v>36</v>
      </c>
      <c r="M96" s="142"/>
      <c r="N96" s="146" t="s">
        <v>37</v>
      </c>
      <c r="O96" s="50"/>
      <c r="P96" s="139">
        <f t="shared" ref="P96:X96" si="101">IF(P95="","",IF(P95&lt;0,0,IF(P95&lt;18,1,IF(P95&lt;36,2,3))))</f>
        <v>0</v>
      </c>
      <c r="Q96" s="139">
        <f t="shared" si="101"/>
        <v>1</v>
      </c>
      <c r="R96" s="139">
        <f t="shared" si="101"/>
        <v>0</v>
      </c>
      <c r="S96" s="139">
        <f t="shared" si="101"/>
        <v>1</v>
      </c>
      <c r="T96" s="139">
        <f t="shared" si="101"/>
        <v>1</v>
      </c>
      <c r="U96" s="139">
        <f t="shared" si="101"/>
        <v>1</v>
      </c>
      <c r="V96" s="139">
        <f t="shared" si="101"/>
        <v>1</v>
      </c>
      <c r="W96" s="139">
        <f t="shared" si="101"/>
        <v>1</v>
      </c>
      <c r="X96" s="139">
        <f t="shared" si="101"/>
        <v>1</v>
      </c>
      <c r="Y96" s="139"/>
      <c r="Z96" s="139"/>
      <c r="AA96" s="139"/>
      <c r="AB96" s="139">
        <f t="shared" ref="AB96:AJ96" si="102">IF(AB95="","",IF(AB95&lt;0,0,IF(AB95&lt;18,1,IF(AB95&lt;36,2,3))))</f>
        <v>0</v>
      </c>
      <c r="AC96" s="139">
        <f t="shared" si="102"/>
        <v>1</v>
      </c>
      <c r="AD96" s="139">
        <f t="shared" si="102"/>
        <v>0</v>
      </c>
      <c r="AE96" s="139">
        <f t="shared" si="102"/>
        <v>1</v>
      </c>
      <c r="AF96" s="139">
        <f t="shared" si="102"/>
        <v>0</v>
      </c>
      <c r="AG96" s="139">
        <f t="shared" si="102"/>
        <v>1</v>
      </c>
      <c r="AH96" s="139">
        <f t="shared" si="102"/>
        <v>1</v>
      </c>
      <c r="AI96" s="139">
        <f t="shared" si="102"/>
        <v>1</v>
      </c>
      <c r="AJ96" s="139">
        <f t="shared" si="102"/>
        <v>1</v>
      </c>
      <c r="AK96" s="140"/>
      <c r="AL96" s="139"/>
      <c r="AM96" s="50"/>
      <c r="AN96" s="136" t="s">
        <v>33</v>
      </c>
    </row>
    <row r="97" spans="2:40" ht="15">
      <c r="D97" s="97"/>
      <c r="E97" s="98"/>
      <c r="F97" s="98"/>
      <c r="G97" s="98"/>
      <c r="H97" s="98"/>
      <c r="I97" s="98"/>
      <c r="J97" s="98"/>
      <c r="K97" s="98"/>
      <c r="L97" s="132"/>
      <c r="M97" s="143" t="s">
        <v>31</v>
      </c>
      <c r="N97" s="94" t="s">
        <v>38</v>
      </c>
      <c r="O97" s="50"/>
      <c r="P97" s="141">
        <f>IFERROR(IF((P$4-P94+2+P96)&lt;0,0,IF(P94="","",(P$4-P94+2+P96))),"")</f>
        <v>1</v>
      </c>
      <c r="Q97" s="141">
        <f t="shared" ref="Q97:X97" si="103">IFERROR(IF((Q$4-Q94+2+Q96)&lt;0,0,IF(Q94="","",(Q$4-Q94+2+Q96))),"")</f>
        <v>1</v>
      </c>
      <c r="R97" s="141">
        <f t="shared" si="103"/>
        <v>2</v>
      </c>
      <c r="S97" s="141">
        <f t="shared" si="103"/>
        <v>2</v>
      </c>
      <c r="T97" s="141">
        <f t="shared" si="103"/>
        <v>1</v>
      </c>
      <c r="U97" s="141">
        <f t="shared" si="103"/>
        <v>0</v>
      </c>
      <c r="V97" s="141">
        <f t="shared" si="103"/>
        <v>0</v>
      </c>
      <c r="W97" s="141">
        <f t="shared" si="103"/>
        <v>2</v>
      </c>
      <c r="X97" s="141">
        <f t="shared" si="103"/>
        <v>1</v>
      </c>
      <c r="Y97" s="139"/>
      <c r="Z97" s="20">
        <f>SUM(P97:X97)</f>
        <v>10</v>
      </c>
      <c r="AA97" s="139"/>
      <c r="AB97" s="141">
        <f t="shared" ref="AB97:AJ97" si="104">IFERROR(IF((AB$4-AB94+2+AB96)&lt;0,0,IF(AB94="","",(AB$4-AB94+2+AB96))),"")</f>
        <v>0</v>
      </c>
      <c r="AC97" s="141">
        <f t="shared" si="104"/>
        <v>4</v>
      </c>
      <c r="AD97" s="141">
        <f t="shared" si="104"/>
        <v>0</v>
      </c>
      <c r="AE97" s="141">
        <f t="shared" si="104"/>
        <v>2</v>
      </c>
      <c r="AF97" s="141">
        <f t="shared" si="104"/>
        <v>2</v>
      </c>
      <c r="AG97" s="141">
        <f t="shared" si="104"/>
        <v>3</v>
      </c>
      <c r="AH97" s="141">
        <f t="shared" si="104"/>
        <v>5</v>
      </c>
      <c r="AI97" s="141">
        <f t="shared" si="104"/>
        <v>2</v>
      </c>
      <c r="AJ97" s="141">
        <f t="shared" si="104"/>
        <v>1</v>
      </c>
      <c r="AK97" s="140"/>
      <c r="AL97" s="20">
        <f>SUM(AB97:AJ97)</f>
        <v>19</v>
      </c>
      <c r="AM97" s="50"/>
      <c r="AN97" s="137">
        <f>SUM(Z97,AL97)</f>
        <v>29</v>
      </c>
    </row>
    <row r="98" spans="2:40" ht="15" thickBot="1"/>
    <row r="99" spans="2:40" ht="19.5" customHeight="1">
      <c r="B99" s="148" t="s">
        <v>44</v>
      </c>
      <c r="D99" s="88"/>
      <c r="E99" s="89"/>
      <c r="F99" s="90" t="s">
        <v>28</v>
      </c>
      <c r="G99" s="90" t="s">
        <v>13</v>
      </c>
      <c r="H99" s="90" t="s">
        <v>20</v>
      </c>
      <c r="I99" s="90" t="s">
        <v>11</v>
      </c>
      <c r="J99" s="90" t="s">
        <v>12</v>
      </c>
      <c r="K99" s="91" t="s">
        <v>6</v>
      </c>
      <c r="L99" s="91" t="s">
        <v>15</v>
      </c>
      <c r="M99" s="91" t="s">
        <v>32</v>
      </c>
      <c r="N99" s="91" t="s">
        <v>35</v>
      </c>
      <c r="O99" s="129"/>
      <c r="P99" s="130">
        <v>1</v>
      </c>
      <c r="Q99" s="130">
        <v>2</v>
      </c>
      <c r="R99" s="130">
        <v>3</v>
      </c>
      <c r="S99" s="130">
        <v>4</v>
      </c>
      <c r="T99" s="130">
        <v>5</v>
      </c>
      <c r="U99" s="130">
        <v>6</v>
      </c>
      <c r="V99" s="130">
        <v>7</v>
      </c>
      <c r="W99" s="130">
        <v>8</v>
      </c>
      <c r="X99" s="130">
        <v>9</v>
      </c>
      <c r="Y99" s="129"/>
      <c r="Z99" s="130" t="s">
        <v>0</v>
      </c>
      <c r="AA99" s="129"/>
      <c r="AB99" s="130">
        <v>10</v>
      </c>
      <c r="AC99" s="130">
        <v>11</v>
      </c>
      <c r="AD99" s="130">
        <v>12</v>
      </c>
      <c r="AE99" s="130">
        <v>13</v>
      </c>
      <c r="AF99" s="130">
        <v>14</v>
      </c>
      <c r="AG99" s="130">
        <v>15</v>
      </c>
      <c r="AH99" s="130">
        <v>16</v>
      </c>
      <c r="AI99" s="130">
        <v>17</v>
      </c>
      <c r="AJ99" s="130">
        <v>18</v>
      </c>
      <c r="AK99" s="36"/>
      <c r="AL99" s="130" t="s">
        <v>1</v>
      </c>
      <c r="AM99" s="134"/>
      <c r="AN99" s="131" t="s">
        <v>34</v>
      </c>
    </row>
    <row r="100" spans="2:40" ht="15">
      <c r="B100" s="1" t="s">
        <v>56</v>
      </c>
      <c r="D100" s="92"/>
      <c r="E100" s="93"/>
      <c r="F100" s="127"/>
      <c r="G100" s="94" t="s">
        <v>21</v>
      </c>
      <c r="H100" s="94" t="s">
        <v>25</v>
      </c>
      <c r="I100" s="94">
        <v>72</v>
      </c>
      <c r="J100" s="94">
        <v>140</v>
      </c>
      <c r="K100" s="127">
        <v>12</v>
      </c>
      <c r="L100" s="95">
        <f>IF(K100="","X",(IFERROR(ROUND((K100*J100/113)+I100-$AN$4,0),"X")))</f>
        <v>33</v>
      </c>
      <c r="M100" s="128">
        <v>1</v>
      </c>
      <c r="N100" s="96">
        <v>17</v>
      </c>
      <c r="O100" s="27"/>
      <c r="P100" s="138">
        <v>4</v>
      </c>
      <c r="Q100" s="138">
        <v>4</v>
      </c>
      <c r="R100" s="138">
        <v>3</v>
      </c>
      <c r="S100" s="138">
        <v>4</v>
      </c>
      <c r="T100" s="138">
        <v>4</v>
      </c>
      <c r="U100" s="138">
        <v>6</v>
      </c>
      <c r="V100" s="138">
        <v>7</v>
      </c>
      <c r="W100" s="138">
        <v>3</v>
      </c>
      <c r="X100" s="138">
        <v>6</v>
      </c>
      <c r="Y100" s="21"/>
      <c r="Z100" s="20">
        <f>SUM(P100:X100)</f>
        <v>41</v>
      </c>
      <c r="AA100" s="21"/>
      <c r="AB100" s="127">
        <v>7</v>
      </c>
      <c r="AC100" s="127">
        <v>7</v>
      </c>
      <c r="AD100" s="127">
        <v>4</v>
      </c>
      <c r="AE100" s="127">
        <v>4</v>
      </c>
      <c r="AF100" s="127">
        <v>4</v>
      </c>
      <c r="AG100" s="127">
        <v>5</v>
      </c>
      <c r="AH100" s="127">
        <v>4</v>
      </c>
      <c r="AI100" s="127">
        <v>5</v>
      </c>
      <c r="AJ100" s="127">
        <v>4</v>
      </c>
      <c r="AK100" s="17"/>
      <c r="AL100" s="20">
        <f>SUM(AB100:AJ100)</f>
        <v>44</v>
      </c>
      <c r="AM100" s="46"/>
      <c r="AN100" s="133">
        <f>AL100+Z100</f>
        <v>85</v>
      </c>
    </row>
    <row r="101" spans="2:40" hidden="1">
      <c r="D101" s="97"/>
      <c r="E101" s="98"/>
      <c r="F101" s="98"/>
      <c r="G101" s="98"/>
      <c r="H101" s="98"/>
      <c r="I101" s="98"/>
      <c r="J101" s="98"/>
      <c r="K101" s="98"/>
      <c r="L101" s="135" t="s">
        <v>16</v>
      </c>
      <c r="M101" s="135"/>
      <c r="N101" s="147"/>
      <c r="O101" s="50"/>
      <c r="P101" s="139">
        <f t="shared" ref="P101:X101" si="105">IFERROR($N100-P$5,"")</f>
        <v>2</v>
      </c>
      <c r="Q101" s="139">
        <f t="shared" si="105"/>
        <v>14</v>
      </c>
      <c r="R101" s="139">
        <f t="shared" si="105"/>
        <v>0</v>
      </c>
      <c r="S101" s="139">
        <f t="shared" si="105"/>
        <v>16</v>
      </c>
      <c r="T101" s="139">
        <f t="shared" si="105"/>
        <v>4</v>
      </c>
      <c r="U101" s="139">
        <f t="shared" si="105"/>
        <v>6</v>
      </c>
      <c r="V101" s="139">
        <f t="shared" si="105"/>
        <v>10</v>
      </c>
      <c r="W101" s="139">
        <f t="shared" si="105"/>
        <v>12</v>
      </c>
      <c r="X101" s="139">
        <f t="shared" si="105"/>
        <v>8</v>
      </c>
      <c r="Y101" s="139"/>
      <c r="Z101" s="139"/>
      <c r="AA101" s="139"/>
      <c r="AB101" s="139">
        <f t="shared" ref="AB101:AJ101" si="106">IFERROR($N100-AB$5,"")</f>
        <v>1</v>
      </c>
      <c r="AC101" s="139">
        <f t="shared" si="106"/>
        <v>13</v>
      </c>
      <c r="AD101" s="139">
        <f t="shared" si="106"/>
        <v>-1</v>
      </c>
      <c r="AE101" s="139">
        <f t="shared" si="106"/>
        <v>15</v>
      </c>
      <c r="AF101" s="139">
        <f t="shared" si="106"/>
        <v>3</v>
      </c>
      <c r="AG101" s="139">
        <f t="shared" si="106"/>
        <v>5</v>
      </c>
      <c r="AH101" s="139">
        <f t="shared" si="106"/>
        <v>9</v>
      </c>
      <c r="AI101" s="139">
        <f t="shared" si="106"/>
        <v>11</v>
      </c>
      <c r="AJ101" s="139">
        <f t="shared" si="106"/>
        <v>7</v>
      </c>
      <c r="AK101" s="140"/>
      <c r="AL101" s="139"/>
      <c r="AM101" s="50"/>
      <c r="AN101" s="50"/>
    </row>
    <row r="102" spans="2:40">
      <c r="D102" s="97"/>
      <c r="E102" s="98"/>
      <c r="F102" s="98"/>
      <c r="G102" s="98"/>
      <c r="H102" s="98"/>
      <c r="I102" s="98"/>
      <c r="J102" s="98"/>
      <c r="K102" s="98"/>
      <c r="L102" s="142" t="s">
        <v>36</v>
      </c>
      <c r="M102" s="142"/>
      <c r="N102" s="146" t="s">
        <v>37</v>
      </c>
      <c r="O102" s="50"/>
      <c r="P102" s="139">
        <f t="shared" ref="P102:X102" si="107">IF(P101="","",IF(P101&lt;0,0,IF(P101&lt;18,1,IF(P101&lt;36,2,3))))</f>
        <v>1</v>
      </c>
      <c r="Q102" s="139">
        <f t="shared" si="107"/>
        <v>1</v>
      </c>
      <c r="R102" s="139">
        <f t="shared" si="107"/>
        <v>1</v>
      </c>
      <c r="S102" s="139">
        <f t="shared" si="107"/>
        <v>1</v>
      </c>
      <c r="T102" s="139">
        <f t="shared" si="107"/>
        <v>1</v>
      </c>
      <c r="U102" s="139">
        <f t="shared" si="107"/>
        <v>1</v>
      </c>
      <c r="V102" s="139">
        <f t="shared" si="107"/>
        <v>1</v>
      </c>
      <c r="W102" s="139">
        <f t="shared" si="107"/>
        <v>1</v>
      </c>
      <c r="X102" s="139">
        <f t="shared" si="107"/>
        <v>1</v>
      </c>
      <c r="Y102" s="139"/>
      <c r="Z102" s="139"/>
      <c r="AA102" s="139"/>
      <c r="AB102" s="139">
        <f t="shared" ref="AB102:AJ102" si="108">IF(AB101="","",IF(AB101&lt;0,0,IF(AB101&lt;18,1,IF(AB101&lt;36,2,3))))</f>
        <v>1</v>
      </c>
      <c r="AC102" s="139">
        <f t="shared" si="108"/>
        <v>1</v>
      </c>
      <c r="AD102" s="139">
        <f t="shared" si="108"/>
        <v>0</v>
      </c>
      <c r="AE102" s="139">
        <f t="shared" si="108"/>
        <v>1</v>
      </c>
      <c r="AF102" s="139">
        <f t="shared" si="108"/>
        <v>1</v>
      </c>
      <c r="AG102" s="139">
        <f t="shared" si="108"/>
        <v>1</v>
      </c>
      <c r="AH102" s="139">
        <f t="shared" si="108"/>
        <v>1</v>
      </c>
      <c r="AI102" s="139">
        <f t="shared" si="108"/>
        <v>1</v>
      </c>
      <c r="AJ102" s="139">
        <f t="shared" si="108"/>
        <v>1</v>
      </c>
      <c r="AK102" s="140"/>
      <c r="AL102" s="139"/>
      <c r="AM102" s="50"/>
      <c r="AN102" s="136" t="s">
        <v>33</v>
      </c>
    </row>
    <row r="103" spans="2:40" ht="15">
      <c r="D103" s="97"/>
      <c r="E103" s="98"/>
      <c r="F103" s="98"/>
      <c r="G103" s="98"/>
      <c r="H103" s="98"/>
      <c r="I103" s="98"/>
      <c r="J103" s="98"/>
      <c r="K103" s="98"/>
      <c r="L103" s="132"/>
      <c r="M103" s="143" t="s">
        <v>31</v>
      </c>
      <c r="N103" s="94" t="s">
        <v>38</v>
      </c>
      <c r="O103" s="50"/>
      <c r="P103" s="141">
        <f>IFERROR(IF((P$4-P100+2+P102)&lt;0,0,IF(P100="","",(P$4-P100+2+P102))),"")</f>
        <v>2</v>
      </c>
      <c r="Q103" s="141">
        <f t="shared" ref="Q103:X103" si="109">IFERROR(IF((Q$4-Q100+2+Q102)&lt;0,0,IF(Q100="","",(Q$4-Q100+2+Q102))),"")</f>
        <v>2</v>
      </c>
      <c r="R103" s="141">
        <f t="shared" si="109"/>
        <v>3</v>
      </c>
      <c r="S103" s="141">
        <f t="shared" si="109"/>
        <v>2</v>
      </c>
      <c r="T103" s="141">
        <f t="shared" si="109"/>
        <v>2</v>
      </c>
      <c r="U103" s="141">
        <f t="shared" si="109"/>
        <v>0</v>
      </c>
      <c r="V103" s="141">
        <f t="shared" si="109"/>
        <v>0</v>
      </c>
      <c r="W103" s="141">
        <f t="shared" si="109"/>
        <v>3</v>
      </c>
      <c r="X103" s="141">
        <f t="shared" si="109"/>
        <v>0</v>
      </c>
      <c r="Y103" s="139"/>
      <c r="Z103" s="20">
        <f>SUM(P103:X103)</f>
        <v>14</v>
      </c>
      <c r="AA103" s="139"/>
      <c r="AB103" s="141">
        <f t="shared" ref="AB103:AJ103" si="110">IFERROR(IF((AB$4-AB100+2+AB102)&lt;0,0,IF(AB100="","",(AB$4-AB100+2+AB102))),"")</f>
        <v>0</v>
      </c>
      <c r="AC103" s="141">
        <f t="shared" si="110"/>
        <v>0</v>
      </c>
      <c r="AD103" s="141">
        <f t="shared" si="110"/>
        <v>1</v>
      </c>
      <c r="AE103" s="141">
        <f t="shared" si="110"/>
        <v>2</v>
      </c>
      <c r="AF103" s="141">
        <f t="shared" si="110"/>
        <v>2</v>
      </c>
      <c r="AG103" s="141">
        <f t="shared" si="110"/>
        <v>1</v>
      </c>
      <c r="AH103" s="141">
        <f t="shared" si="110"/>
        <v>2</v>
      </c>
      <c r="AI103" s="141">
        <f t="shared" si="110"/>
        <v>1</v>
      </c>
      <c r="AJ103" s="141">
        <f t="shared" si="110"/>
        <v>2</v>
      </c>
      <c r="AK103" s="140"/>
      <c r="AL103" s="20">
        <f>SUM(AB103:AJ103)</f>
        <v>11</v>
      </c>
      <c r="AM103" s="50"/>
      <c r="AN103" s="137">
        <f>SUM(Z103,AL103)</f>
        <v>25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2"/>
  <sheetViews>
    <sheetView workbookViewId="0">
      <selection activeCell="E23" sqref="E23"/>
    </sheetView>
  </sheetViews>
  <sheetFormatPr defaultRowHeight="14.25"/>
  <cols>
    <col min="1" max="1" width="17.875" bestFit="1" customWidth="1"/>
    <col min="2" max="2" width="14.625" style="150" customWidth="1"/>
    <col min="3" max="4" width="20.125" style="150" customWidth="1"/>
    <col min="5" max="5" width="17.25" style="150" customWidth="1"/>
    <col min="6" max="6" width="18.625" customWidth="1"/>
  </cols>
  <sheetData>
    <row r="3" spans="1:6">
      <c r="A3" s="151" t="s">
        <v>42</v>
      </c>
      <c r="B3" s="152" t="s">
        <v>35</v>
      </c>
      <c r="C3" s="152" t="s">
        <v>43</v>
      </c>
      <c r="D3" s="152" t="s">
        <v>57</v>
      </c>
      <c r="E3" s="152" t="s">
        <v>38</v>
      </c>
      <c r="F3" s="157" t="s">
        <v>58</v>
      </c>
    </row>
    <row r="4" spans="1:6" ht="15">
      <c r="A4" s="151" t="str">
        <f>'Cup 25.06.2022'!B70</f>
        <v>Andrzej Chmieliński</v>
      </c>
      <c r="B4" s="153">
        <f>'Cup 25.06.2022'!N70</f>
        <v>36</v>
      </c>
      <c r="C4" s="152">
        <f>'Cup 25.06.2022'!AN70</f>
        <v>76</v>
      </c>
      <c r="D4" s="158">
        <v>75</v>
      </c>
      <c r="E4" s="152">
        <f>'Cup 25.06.2022'!AN73</f>
        <v>51</v>
      </c>
      <c r="F4" s="158">
        <v>100</v>
      </c>
    </row>
    <row r="5" spans="1:6" ht="15">
      <c r="A5" s="151" t="str">
        <f>'Cup 25.06.2022'!B22</f>
        <v>Piotr Lorenc</v>
      </c>
      <c r="B5" s="153">
        <f>'Cup 25.06.2022'!N22</f>
        <v>21</v>
      </c>
      <c r="C5" s="152">
        <f>'Cup 25.06.2022'!AN22</f>
        <v>67</v>
      </c>
      <c r="D5" s="158">
        <v>100</v>
      </c>
      <c r="E5" s="152">
        <f>'Cup 25.06.2022'!AN25</f>
        <v>44</v>
      </c>
      <c r="F5" s="158">
        <v>90</v>
      </c>
    </row>
    <row r="6" spans="1:6" ht="15">
      <c r="A6" s="151" t="str">
        <f>'Cup 25.06.2022'!B10</f>
        <v>Rafał Krug</v>
      </c>
      <c r="B6" s="153">
        <f>'Cup 25.06.2022'!N10</f>
        <v>28</v>
      </c>
      <c r="C6" s="152">
        <f>'Cup 25.06.2022'!AN10</f>
        <v>82</v>
      </c>
      <c r="D6" s="158">
        <v>63</v>
      </c>
      <c r="E6" s="152">
        <f>'Cup 25.06.2022'!AN13</f>
        <v>38</v>
      </c>
      <c r="F6" s="158">
        <v>81</v>
      </c>
    </row>
    <row r="7" spans="1:6" ht="15">
      <c r="A7" s="151" t="str">
        <f>'Cup 25.06.2022'!B58</f>
        <v>Piotr Falewicz</v>
      </c>
      <c r="B7" s="153">
        <f>'Cup 25.06.2022'!N58</f>
        <v>21</v>
      </c>
      <c r="C7" s="152">
        <f>'Cup 25.06.2022'!AN58</f>
        <v>78</v>
      </c>
      <c r="D7" s="158">
        <v>69</v>
      </c>
      <c r="E7" s="152">
        <f>'Cup 25.06.2022'!AN61</f>
        <v>36</v>
      </c>
      <c r="F7" s="158">
        <v>77</v>
      </c>
    </row>
    <row r="8" spans="1:6" ht="15">
      <c r="A8" s="151" t="str">
        <f>'Cup 25.06.2022'!B16</f>
        <v>Jan Doppke</v>
      </c>
      <c r="B8" s="153">
        <f>'Cup 25.06.2022'!N16</f>
        <v>15</v>
      </c>
      <c r="C8" s="152">
        <f>'Cup 25.06.2022'!AN16</f>
        <v>71</v>
      </c>
      <c r="D8" s="158">
        <v>81</v>
      </c>
      <c r="E8" s="152">
        <f>'Cup 25.06.2022'!AN19</f>
        <v>34</v>
      </c>
      <c r="F8" s="158">
        <v>73</v>
      </c>
    </row>
    <row r="9" spans="1:6" ht="15">
      <c r="A9" s="151" t="str">
        <f>'Cup 25.06.2022'!B40</f>
        <v>Jarosław Płatek</v>
      </c>
      <c r="B9" s="153">
        <f>'Cup 25.06.2022'!N40</f>
        <v>11</v>
      </c>
      <c r="C9" s="152">
        <f>'Cup 25.06.2022'!AN40</f>
        <v>69</v>
      </c>
      <c r="D9" s="158">
        <v>90</v>
      </c>
      <c r="E9" s="152">
        <f>'Cup 25.06.2022'!AN43</f>
        <v>32</v>
      </c>
      <c r="F9" s="158">
        <v>66</v>
      </c>
    </row>
    <row r="10" spans="1:6" ht="15">
      <c r="A10" s="151" t="str">
        <f>'Cup 25.06.2022'!B34</f>
        <v>Krzysztof Arbus</v>
      </c>
      <c r="B10" s="153">
        <f>'Cup 25.06.2022'!N34</f>
        <v>18</v>
      </c>
      <c r="C10" s="152">
        <f>'Cup 25.06.2022'!AN34</f>
        <v>76</v>
      </c>
      <c r="D10" s="158">
        <v>75</v>
      </c>
      <c r="E10" s="152">
        <f>'Cup 25.06.2022'!AN37</f>
        <v>32</v>
      </c>
      <c r="F10" s="158">
        <v>66</v>
      </c>
    </row>
    <row r="11" spans="1:6" ht="15">
      <c r="A11" s="151" t="str">
        <f>'Cup 25.06.2022'!B46</f>
        <v>Jan Górny</v>
      </c>
      <c r="B11" s="153">
        <f>'Cup 25.06.2022'!N46</f>
        <v>30</v>
      </c>
      <c r="C11" s="152">
        <f>'Cup 25.06.2022'!AN46</f>
        <v>89</v>
      </c>
      <c r="D11" s="158">
        <v>51</v>
      </c>
      <c r="E11" s="152">
        <f>'Cup 25.06.2022'!AN49</f>
        <v>32</v>
      </c>
      <c r="F11" s="158">
        <v>66</v>
      </c>
    </row>
    <row r="12" spans="1:6" ht="15">
      <c r="A12" s="151" t="str">
        <f>'Cup 25.06.2022'!B52</f>
        <v>Konrad Górny</v>
      </c>
      <c r="B12" s="153">
        <f>'Cup 25.06.2022'!N52</f>
        <v>21</v>
      </c>
      <c r="C12" s="152">
        <f>'Cup 25.06.2022'!AN52</f>
        <v>83</v>
      </c>
      <c r="D12" s="158">
        <v>60</v>
      </c>
      <c r="E12" s="152">
        <f>'Cup 25.06.2022'!AN55</f>
        <v>30</v>
      </c>
      <c r="F12" s="158">
        <v>60</v>
      </c>
    </row>
    <row r="13" spans="1:6" ht="15">
      <c r="A13" s="151" t="str">
        <f>'Cup 25.06.2022'!B76</f>
        <v>Adam Chmieliński</v>
      </c>
      <c r="B13" s="153">
        <f>'Cup 25.06.2022'!N76</f>
        <v>22</v>
      </c>
      <c r="C13" s="152">
        <f>'Cup 25.06.2022'!AN76</f>
        <v>85</v>
      </c>
      <c r="D13" s="158">
        <v>56</v>
      </c>
      <c r="E13" s="152">
        <f>'Cup 25.06.2022'!AN79</f>
        <v>29</v>
      </c>
      <c r="F13" s="158">
        <v>57</v>
      </c>
    </row>
    <row r="14" spans="1:6" ht="15">
      <c r="A14" s="151" t="str">
        <f>'Cup 25.06.2022'!B64</f>
        <v>Filip Wojnowski</v>
      </c>
      <c r="B14" s="153">
        <f>'Cup 25.06.2022'!N64</f>
        <v>13</v>
      </c>
      <c r="C14" s="152">
        <f>'Cup 25.06.2022'!AN64</f>
        <v>79</v>
      </c>
      <c r="D14" s="158">
        <v>66</v>
      </c>
      <c r="E14" s="152">
        <f>'Cup 25.06.2022'!AN67</f>
        <v>27</v>
      </c>
      <c r="F14" s="158">
        <v>54</v>
      </c>
    </row>
    <row r="15" spans="1:6" ht="15">
      <c r="A15" s="151" t="str">
        <f>'Cup 25.06.2022'!B28</f>
        <v>Małgorzata Klimbej</v>
      </c>
      <c r="B15" s="153">
        <f>'Cup 25.06.2022'!N28</f>
        <v>30</v>
      </c>
      <c r="C15" s="152">
        <f>'Cup 25.06.2022'!AN28</f>
        <v>95</v>
      </c>
      <c r="D15" s="158">
        <v>48</v>
      </c>
      <c r="E15" s="152">
        <f>'Cup 25.06.2022'!AN31</f>
        <v>26</v>
      </c>
      <c r="F15" s="158">
        <v>51</v>
      </c>
    </row>
    <row r="16" spans="1:6" ht="15">
      <c r="A16" s="151" t="str">
        <f>'Cup 25.06.2022'!B100</f>
        <v>Ryszard Kaczmarek</v>
      </c>
      <c r="B16" s="153">
        <f>'Cup 25.06.2022'!N100</f>
        <v>17</v>
      </c>
      <c r="C16" s="152">
        <f>'Cup 25.06.2022'!AN100</f>
        <v>85</v>
      </c>
      <c r="D16" s="158">
        <v>56</v>
      </c>
      <c r="E16" s="152">
        <f>'Cup 25.06.2022'!AN103</f>
        <v>25</v>
      </c>
      <c r="F16" s="158">
        <v>48</v>
      </c>
    </row>
    <row r="17" spans="1:6" ht="15">
      <c r="A17" s="151" t="str">
        <f>'Cup 25.06.2022'!B88</f>
        <v>Sylwia Jankowska</v>
      </c>
      <c r="B17" s="153">
        <f>'Cup 25.06.2022'!N88</f>
        <v>36</v>
      </c>
      <c r="C17" s="152">
        <f>'Cup 25.06.2022'!AN88</f>
        <v>106</v>
      </c>
      <c r="D17" s="158">
        <v>46</v>
      </c>
      <c r="E17" s="152">
        <f>'Cup 25.06.2022'!AN91</f>
        <v>20</v>
      </c>
      <c r="F17" s="158">
        <v>46</v>
      </c>
    </row>
    <row r="18" spans="1:6" ht="15">
      <c r="A18" s="151" t="str">
        <f>'Cup 25.06.2022'!B82</f>
        <v>Mikołaj Płatek</v>
      </c>
      <c r="B18" s="153">
        <f>'Cup 25.06.2022'!N82</f>
        <v>36</v>
      </c>
      <c r="C18" s="152">
        <f>'Cup 25.06.2022'!AN82</f>
        <v>108</v>
      </c>
      <c r="D18" s="158">
        <v>44</v>
      </c>
      <c r="E18" s="152">
        <f>'Cup 25.06.2022'!AN85</f>
        <v>18</v>
      </c>
      <c r="F18" s="158">
        <v>44</v>
      </c>
    </row>
    <row r="22" spans="1:6">
      <c r="A22" s="203" t="s">
        <v>59</v>
      </c>
      <c r="B22" s="203"/>
    </row>
    <row r="23" spans="1:6" ht="15.75" thickBot="1">
      <c r="A23" s="155">
        <v>1</v>
      </c>
      <c r="B23" s="156">
        <v>100</v>
      </c>
    </row>
    <row r="24" spans="1:6" ht="15.75" thickBot="1">
      <c r="A24" s="155">
        <v>2</v>
      </c>
      <c r="B24" s="156">
        <v>90</v>
      </c>
    </row>
    <row r="25" spans="1:6" ht="15.75" thickBot="1">
      <c r="A25" s="155">
        <v>3</v>
      </c>
      <c r="B25" s="156">
        <v>81</v>
      </c>
    </row>
    <row r="26" spans="1:6" ht="15.75" thickBot="1">
      <c r="A26" s="155">
        <v>4</v>
      </c>
      <c r="B26" s="156">
        <v>77</v>
      </c>
    </row>
    <row r="27" spans="1:6" ht="15.75" thickBot="1">
      <c r="A27" s="155">
        <v>5</v>
      </c>
      <c r="B27" s="156">
        <v>73</v>
      </c>
    </row>
    <row r="28" spans="1:6" ht="15.75" thickBot="1">
      <c r="A28" s="155">
        <v>6</v>
      </c>
      <c r="B28" s="156">
        <v>69</v>
      </c>
    </row>
    <row r="29" spans="1:6" ht="15.75" thickBot="1">
      <c r="A29" s="155">
        <v>7</v>
      </c>
      <c r="B29" s="156">
        <v>66</v>
      </c>
    </row>
    <row r="30" spans="1:6" ht="15.75" thickBot="1">
      <c r="A30" s="155">
        <v>8</v>
      </c>
      <c r="B30" s="156">
        <v>63</v>
      </c>
    </row>
    <row r="31" spans="1:6" ht="15.75" thickBot="1">
      <c r="A31" s="155">
        <v>9</v>
      </c>
      <c r="B31" s="156">
        <v>60</v>
      </c>
    </row>
    <row r="32" spans="1:6" ht="15.75" thickBot="1">
      <c r="A32" s="155">
        <v>10</v>
      </c>
      <c r="B32" s="156">
        <v>57</v>
      </c>
    </row>
    <row r="33" spans="1:2" ht="15.75" thickBot="1">
      <c r="A33" s="155">
        <v>11</v>
      </c>
      <c r="B33" s="156">
        <v>54</v>
      </c>
    </row>
    <row r="34" spans="1:2" ht="15.75" thickBot="1">
      <c r="A34" s="155">
        <v>12</v>
      </c>
      <c r="B34" s="156">
        <v>51</v>
      </c>
    </row>
    <row r="35" spans="1:2" ht="15.75" thickBot="1">
      <c r="A35" s="155">
        <v>13</v>
      </c>
      <c r="B35" s="156">
        <v>48</v>
      </c>
    </row>
    <row r="36" spans="1:2" ht="15.75" thickBot="1">
      <c r="A36" s="155">
        <v>14</v>
      </c>
      <c r="B36" s="156">
        <v>46</v>
      </c>
    </row>
    <row r="37" spans="1:2" ht="15.75" thickBot="1">
      <c r="A37" s="155">
        <v>15</v>
      </c>
      <c r="B37" s="156">
        <v>44</v>
      </c>
    </row>
    <row r="38" spans="1:2" ht="15.75" thickBot="1">
      <c r="A38" s="155">
        <v>16</v>
      </c>
      <c r="B38" s="156">
        <v>42</v>
      </c>
    </row>
    <row r="39" spans="1:2" ht="15.75" thickBot="1">
      <c r="A39" s="155">
        <v>17</v>
      </c>
      <c r="B39" s="156">
        <v>40</v>
      </c>
    </row>
    <row r="40" spans="1:2" ht="15.75" thickBot="1">
      <c r="A40" s="155">
        <v>18</v>
      </c>
      <c r="B40" s="156">
        <v>38</v>
      </c>
    </row>
    <row r="41" spans="1:2" ht="15.75" thickBot="1">
      <c r="A41" s="155">
        <v>19</v>
      </c>
      <c r="B41" s="156">
        <v>36</v>
      </c>
    </row>
    <row r="42" spans="1:2" ht="15.75" thickBot="1">
      <c r="A42" s="155">
        <v>20</v>
      </c>
      <c r="B42" s="156">
        <v>34</v>
      </c>
    </row>
  </sheetData>
  <autoFilter ref="A3:F3">
    <sortState ref="A4:F18">
      <sortCondition descending="1" ref="E3"/>
    </sortState>
  </autoFilter>
  <sortState ref="A4:E17">
    <sortCondition ref="B4:B17"/>
  </sortState>
  <mergeCells count="1">
    <mergeCell ref="A22:B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sqref="A1:N37"/>
    </sheetView>
  </sheetViews>
  <sheetFormatPr defaultRowHeight="14.25"/>
  <cols>
    <col min="2" max="2" width="21.625" bestFit="1" customWidth="1"/>
    <col min="10" max="10" width="21.625" bestFit="1" customWidth="1"/>
  </cols>
  <sheetData>
    <row r="1" spans="1:14" ht="19.5">
      <c r="A1" s="159"/>
      <c r="B1" s="204" t="s">
        <v>79</v>
      </c>
      <c r="C1" s="204"/>
      <c r="D1" s="204"/>
      <c r="E1" s="204"/>
      <c r="F1" s="160"/>
      <c r="G1" s="160"/>
      <c r="H1" s="160"/>
      <c r="I1" s="159"/>
      <c r="J1" s="205" t="s">
        <v>80</v>
      </c>
      <c r="K1" s="205"/>
      <c r="L1" s="205"/>
      <c r="M1" s="205"/>
      <c r="N1" s="205"/>
    </row>
    <row r="2" spans="1:14" ht="21">
      <c r="A2" s="159"/>
      <c r="B2" s="161"/>
      <c r="C2" s="162" t="s">
        <v>81</v>
      </c>
      <c r="D2" s="163"/>
      <c r="E2" s="164" t="s">
        <v>82</v>
      </c>
      <c r="F2" s="160" t="s">
        <v>83</v>
      </c>
      <c r="G2" s="160"/>
      <c r="H2" s="160"/>
      <c r="I2" s="159"/>
      <c r="J2" s="165"/>
      <c r="K2" s="166" t="s">
        <v>81</v>
      </c>
      <c r="L2" s="160"/>
      <c r="M2" s="165" t="s">
        <v>82</v>
      </c>
      <c r="N2" s="160" t="s">
        <v>83</v>
      </c>
    </row>
    <row r="3" spans="1:14" ht="21">
      <c r="A3" s="159">
        <v>1</v>
      </c>
      <c r="B3" s="161" t="s">
        <v>84</v>
      </c>
      <c r="C3" s="167">
        <v>68</v>
      </c>
      <c r="D3" s="163">
        <v>10</v>
      </c>
      <c r="E3" s="160">
        <v>65</v>
      </c>
      <c r="F3" s="160">
        <f t="shared" ref="F3:F35" si="0">E3+C3</f>
        <v>133</v>
      </c>
      <c r="G3" s="160"/>
      <c r="H3" s="160"/>
      <c r="I3" s="159">
        <v>11</v>
      </c>
      <c r="J3" s="161" t="s">
        <v>85</v>
      </c>
      <c r="K3" s="168">
        <v>58</v>
      </c>
      <c r="L3" s="163">
        <v>28.5</v>
      </c>
      <c r="M3" s="168">
        <v>48</v>
      </c>
      <c r="N3" s="159">
        <f t="shared" ref="N3:N35" si="1">M3+K3</f>
        <v>106</v>
      </c>
    </row>
    <row r="4" spans="1:14" ht="21">
      <c r="A4" s="159">
        <v>2</v>
      </c>
      <c r="B4" s="161" t="s">
        <v>86</v>
      </c>
      <c r="C4" s="167">
        <v>69</v>
      </c>
      <c r="D4" s="163">
        <v>11</v>
      </c>
      <c r="E4" s="160">
        <v>65</v>
      </c>
      <c r="F4" s="160">
        <f t="shared" si="0"/>
        <v>134</v>
      </c>
      <c r="G4" s="160"/>
      <c r="H4" s="160"/>
      <c r="I4" s="159">
        <v>5</v>
      </c>
      <c r="J4" s="161" t="s">
        <v>87</v>
      </c>
      <c r="K4" s="168">
        <v>53</v>
      </c>
      <c r="L4" s="163">
        <v>16.5</v>
      </c>
      <c r="M4" s="168">
        <v>57</v>
      </c>
      <c r="N4" s="159">
        <f t="shared" si="1"/>
        <v>110</v>
      </c>
    </row>
    <row r="5" spans="1:14" ht="21">
      <c r="A5" s="159">
        <v>3</v>
      </c>
      <c r="B5" s="161" t="s">
        <v>88</v>
      </c>
      <c r="C5" s="167">
        <v>72</v>
      </c>
      <c r="D5" s="163">
        <v>2</v>
      </c>
      <c r="E5" s="160">
        <v>63</v>
      </c>
      <c r="F5" s="160">
        <f t="shared" si="0"/>
        <v>135</v>
      </c>
      <c r="G5" s="160"/>
      <c r="H5" s="160"/>
      <c r="I5" s="159">
        <v>10</v>
      </c>
      <c r="J5" s="161" t="s">
        <v>86</v>
      </c>
      <c r="K5" s="168">
        <v>58</v>
      </c>
      <c r="L5" s="163">
        <v>11</v>
      </c>
      <c r="M5" s="168">
        <v>53</v>
      </c>
      <c r="N5" s="159">
        <f t="shared" si="1"/>
        <v>111</v>
      </c>
    </row>
    <row r="6" spans="1:14" ht="21">
      <c r="A6" s="159">
        <v>4</v>
      </c>
      <c r="B6" s="161" t="s">
        <v>89</v>
      </c>
      <c r="C6" s="167">
        <v>67</v>
      </c>
      <c r="D6" s="163">
        <v>11</v>
      </c>
      <c r="E6" s="160">
        <v>70</v>
      </c>
      <c r="F6" s="160">
        <f t="shared" si="0"/>
        <v>137</v>
      </c>
      <c r="G6" s="160"/>
      <c r="H6" s="160"/>
      <c r="I6" s="159">
        <v>12</v>
      </c>
      <c r="J6" s="161" t="s">
        <v>90</v>
      </c>
      <c r="K6" s="168">
        <v>59</v>
      </c>
      <c r="L6" s="163">
        <v>13</v>
      </c>
      <c r="M6" s="168">
        <v>53</v>
      </c>
      <c r="N6" s="159">
        <f t="shared" si="1"/>
        <v>112</v>
      </c>
    </row>
    <row r="7" spans="1:14" ht="21">
      <c r="A7" s="159">
        <v>5</v>
      </c>
      <c r="B7" s="161" t="s">
        <v>91</v>
      </c>
      <c r="C7" s="167">
        <v>68</v>
      </c>
      <c r="D7" s="163">
        <v>17</v>
      </c>
      <c r="E7" s="160">
        <v>71</v>
      </c>
      <c r="F7" s="160">
        <f t="shared" si="0"/>
        <v>139</v>
      </c>
      <c r="G7" s="160"/>
      <c r="H7" s="160"/>
      <c r="I7" s="159">
        <v>2</v>
      </c>
      <c r="J7" s="161" t="s">
        <v>91</v>
      </c>
      <c r="K7" s="168">
        <v>51</v>
      </c>
      <c r="L7" s="163">
        <v>17</v>
      </c>
      <c r="M7" s="168">
        <v>64</v>
      </c>
      <c r="N7" s="159">
        <f t="shared" si="1"/>
        <v>115</v>
      </c>
    </row>
    <row r="8" spans="1:14" ht="21">
      <c r="A8" s="159">
        <v>6</v>
      </c>
      <c r="B8" s="161" t="s">
        <v>90</v>
      </c>
      <c r="C8" s="167">
        <v>72</v>
      </c>
      <c r="D8" s="163">
        <v>13</v>
      </c>
      <c r="E8" s="160">
        <v>67</v>
      </c>
      <c r="F8" s="160">
        <f t="shared" si="0"/>
        <v>139</v>
      </c>
      <c r="G8" s="160"/>
      <c r="H8" s="160"/>
      <c r="I8" s="159">
        <v>8</v>
      </c>
      <c r="J8" s="161" t="s">
        <v>92</v>
      </c>
      <c r="K8" s="168">
        <v>56</v>
      </c>
      <c r="L8" s="163">
        <v>31</v>
      </c>
      <c r="M8" s="168">
        <v>59</v>
      </c>
      <c r="N8" s="159">
        <f t="shared" si="1"/>
        <v>115</v>
      </c>
    </row>
    <row r="9" spans="1:14" ht="21">
      <c r="A9" s="159">
        <v>7</v>
      </c>
      <c r="B9" s="161" t="s">
        <v>87</v>
      </c>
      <c r="C9" s="167">
        <v>70</v>
      </c>
      <c r="D9" s="163">
        <v>16.5</v>
      </c>
      <c r="E9" s="160">
        <v>70</v>
      </c>
      <c r="F9" s="160">
        <f t="shared" si="0"/>
        <v>140</v>
      </c>
      <c r="G9" s="160"/>
      <c r="H9" s="160"/>
      <c r="I9" s="159">
        <v>14</v>
      </c>
      <c r="J9" s="161" t="s">
        <v>93</v>
      </c>
      <c r="K9" s="168">
        <v>59</v>
      </c>
      <c r="L9" s="163">
        <v>28</v>
      </c>
      <c r="M9" s="168">
        <v>56</v>
      </c>
      <c r="N9" s="159">
        <f t="shared" si="1"/>
        <v>115</v>
      </c>
    </row>
    <row r="10" spans="1:14" ht="20.25">
      <c r="A10" s="159">
        <v>8</v>
      </c>
      <c r="B10" s="169" t="s">
        <v>94</v>
      </c>
      <c r="C10" s="170">
        <v>74</v>
      </c>
      <c r="D10" s="150">
        <v>10.6</v>
      </c>
      <c r="E10" s="160">
        <v>68</v>
      </c>
      <c r="F10" s="160">
        <f t="shared" si="0"/>
        <v>142</v>
      </c>
      <c r="G10" s="160"/>
      <c r="H10" s="160"/>
      <c r="I10" s="159">
        <v>4</v>
      </c>
      <c r="J10" s="161" t="s">
        <v>95</v>
      </c>
      <c r="K10" s="168">
        <v>52</v>
      </c>
      <c r="L10" s="163">
        <v>21</v>
      </c>
      <c r="M10" s="168">
        <v>64</v>
      </c>
      <c r="N10" s="159">
        <f t="shared" si="1"/>
        <v>116</v>
      </c>
    </row>
    <row r="11" spans="1:14" ht="21">
      <c r="A11" s="159">
        <v>9</v>
      </c>
      <c r="B11" s="161" t="s">
        <v>96</v>
      </c>
      <c r="C11" s="167">
        <v>73</v>
      </c>
      <c r="D11" s="163">
        <v>1.8</v>
      </c>
      <c r="E11" s="160">
        <v>70</v>
      </c>
      <c r="F11" s="160">
        <f t="shared" si="0"/>
        <v>143</v>
      </c>
      <c r="G11" s="160"/>
      <c r="H11" s="160"/>
      <c r="I11" s="159">
        <v>6</v>
      </c>
      <c r="J11" s="161" t="s">
        <v>89</v>
      </c>
      <c r="K11" s="168">
        <v>56</v>
      </c>
      <c r="L11" s="163">
        <v>11</v>
      </c>
      <c r="M11" s="171">
        <v>60</v>
      </c>
      <c r="N11" s="159">
        <f t="shared" si="1"/>
        <v>116</v>
      </c>
    </row>
    <row r="12" spans="1:14" ht="21">
      <c r="A12" s="159">
        <v>10</v>
      </c>
      <c r="B12" s="161" t="s">
        <v>97</v>
      </c>
      <c r="C12" s="167">
        <v>72</v>
      </c>
      <c r="D12" s="163">
        <v>20</v>
      </c>
      <c r="E12" s="160">
        <v>75</v>
      </c>
      <c r="F12" s="160">
        <f t="shared" si="0"/>
        <v>147</v>
      </c>
      <c r="G12" s="160"/>
      <c r="H12" s="160"/>
      <c r="I12" s="159">
        <v>7</v>
      </c>
      <c r="J12" s="161" t="s">
        <v>97</v>
      </c>
      <c r="K12" s="168">
        <v>56</v>
      </c>
      <c r="L12" s="163">
        <v>20</v>
      </c>
      <c r="M12" s="168">
        <v>61</v>
      </c>
      <c r="N12" s="159">
        <f t="shared" si="1"/>
        <v>117</v>
      </c>
    </row>
    <row r="13" spans="1:14" ht="21">
      <c r="A13" s="159">
        <v>11</v>
      </c>
      <c r="B13" s="161" t="s">
        <v>98</v>
      </c>
      <c r="C13" s="167">
        <v>76</v>
      </c>
      <c r="D13" s="163">
        <v>15</v>
      </c>
      <c r="E13" s="160">
        <v>73</v>
      </c>
      <c r="F13" s="160">
        <f t="shared" si="0"/>
        <v>149</v>
      </c>
      <c r="G13" s="160"/>
      <c r="H13" s="160"/>
      <c r="I13" s="159">
        <v>18</v>
      </c>
      <c r="J13" s="169" t="s">
        <v>94</v>
      </c>
      <c r="K13" s="172">
        <v>63</v>
      </c>
      <c r="L13" s="150">
        <v>10.6</v>
      </c>
      <c r="M13" s="168">
        <v>57</v>
      </c>
      <c r="N13" s="159">
        <f t="shared" si="1"/>
        <v>120</v>
      </c>
    </row>
    <row r="14" spans="1:14" ht="21">
      <c r="A14" s="159">
        <v>12</v>
      </c>
      <c r="B14" s="161" t="s">
        <v>99</v>
      </c>
      <c r="C14" s="167">
        <v>76</v>
      </c>
      <c r="D14" s="163">
        <v>17</v>
      </c>
      <c r="E14" s="160">
        <v>77</v>
      </c>
      <c r="F14" s="160">
        <f t="shared" si="0"/>
        <v>153</v>
      </c>
      <c r="G14" s="160"/>
      <c r="H14" s="160"/>
      <c r="I14" s="159">
        <v>21</v>
      </c>
      <c r="J14" s="161" t="s">
        <v>100</v>
      </c>
      <c r="K14" s="168">
        <v>64</v>
      </c>
      <c r="L14" s="163">
        <v>18.5</v>
      </c>
      <c r="M14" s="168">
        <v>56</v>
      </c>
      <c r="N14" s="159">
        <f t="shared" si="1"/>
        <v>120</v>
      </c>
    </row>
    <row r="15" spans="1:14" ht="21">
      <c r="A15" s="159">
        <v>13</v>
      </c>
      <c r="B15" s="161" t="s">
        <v>101</v>
      </c>
      <c r="C15" s="167">
        <v>84</v>
      </c>
      <c r="D15" s="163">
        <v>13.3</v>
      </c>
      <c r="E15" s="160">
        <v>71</v>
      </c>
      <c r="F15" s="160">
        <f t="shared" si="0"/>
        <v>155</v>
      </c>
      <c r="G15" s="160"/>
      <c r="H15" s="160"/>
      <c r="I15" s="159">
        <v>9</v>
      </c>
      <c r="J15" s="161" t="s">
        <v>84</v>
      </c>
      <c r="K15" s="168">
        <v>58</v>
      </c>
      <c r="L15" s="163">
        <v>10</v>
      </c>
      <c r="M15" s="168">
        <v>63</v>
      </c>
      <c r="N15" s="159">
        <f t="shared" si="1"/>
        <v>121</v>
      </c>
    </row>
    <row r="16" spans="1:14" ht="21">
      <c r="A16" s="159">
        <v>14</v>
      </c>
      <c r="B16" s="161" t="s">
        <v>102</v>
      </c>
      <c r="C16" s="167">
        <v>87</v>
      </c>
      <c r="D16" s="163">
        <v>18.5</v>
      </c>
      <c r="E16" s="160">
        <v>70</v>
      </c>
      <c r="F16" s="160">
        <f t="shared" si="0"/>
        <v>157</v>
      </c>
      <c r="G16" s="160"/>
      <c r="H16" s="160"/>
      <c r="I16" s="159">
        <v>16</v>
      </c>
      <c r="J16" s="173" t="s">
        <v>103</v>
      </c>
      <c r="K16" s="171">
        <v>61</v>
      </c>
      <c r="L16" s="163">
        <v>31</v>
      </c>
      <c r="M16" s="168">
        <v>60</v>
      </c>
      <c r="N16" s="159">
        <f t="shared" si="1"/>
        <v>121</v>
      </c>
    </row>
    <row r="17" spans="1:14" ht="21">
      <c r="A17" s="159">
        <v>15</v>
      </c>
      <c r="B17" s="161" t="s">
        <v>95</v>
      </c>
      <c r="C17" s="167">
        <v>73</v>
      </c>
      <c r="D17" s="163">
        <v>21</v>
      </c>
      <c r="E17" s="160">
        <v>86</v>
      </c>
      <c r="F17" s="160">
        <f t="shared" si="0"/>
        <v>159</v>
      </c>
      <c r="G17" s="160"/>
      <c r="H17" s="160"/>
      <c r="I17" s="159">
        <v>1</v>
      </c>
      <c r="J17" s="161" t="s">
        <v>104</v>
      </c>
      <c r="K17" s="168">
        <v>47</v>
      </c>
      <c r="L17" s="163">
        <v>37</v>
      </c>
      <c r="M17" s="168">
        <v>75</v>
      </c>
      <c r="N17" s="159">
        <f t="shared" si="1"/>
        <v>122</v>
      </c>
    </row>
    <row r="18" spans="1:14" ht="21">
      <c r="A18" s="159">
        <v>16</v>
      </c>
      <c r="B18" s="161" t="s">
        <v>100</v>
      </c>
      <c r="C18" s="167">
        <v>83</v>
      </c>
      <c r="D18" s="163">
        <v>18.5</v>
      </c>
      <c r="E18" s="160">
        <v>76</v>
      </c>
      <c r="F18" s="160">
        <f t="shared" si="0"/>
        <v>159</v>
      </c>
      <c r="G18" s="160"/>
      <c r="H18" s="160"/>
      <c r="I18" s="159">
        <v>3</v>
      </c>
      <c r="J18" s="161" t="s">
        <v>105</v>
      </c>
      <c r="K18" s="168">
        <v>52</v>
      </c>
      <c r="L18" s="163">
        <v>20</v>
      </c>
      <c r="M18" s="168">
        <v>70</v>
      </c>
      <c r="N18" s="159">
        <f t="shared" si="1"/>
        <v>122</v>
      </c>
    </row>
    <row r="19" spans="1:14" ht="21">
      <c r="A19" s="159">
        <v>17</v>
      </c>
      <c r="B19" s="161" t="s">
        <v>106</v>
      </c>
      <c r="C19" s="167">
        <v>85</v>
      </c>
      <c r="D19" s="163">
        <v>22</v>
      </c>
      <c r="E19" s="160">
        <v>80</v>
      </c>
      <c r="F19" s="160">
        <f t="shared" si="0"/>
        <v>165</v>
      </c>
      <c r="G19" s="160"/>
      <c r="H19" s="160"/>
      <c r="I19" s="159">
        <v>19</v>
      </c>
      <c r="J19" s="161" t="s">
        <v>107</v>
      </c>
      <c r="K19" s="168">
        <v>64</v>
      </c>
      <c r="L19" s="163">
        <v>31.3</v>
      </c>
      <c r="M19" s="168">
        <v>60</v>
      </c>
      <c r="N19" s="159">
        <f t="shared" si="1"/>
        <v>124</v>
      </c>
    </row>
    <row r="20" spans="1:14" ht="21">
      <c r="A20" s="159">
        <v>18</v>
      </c>
      <c r="B20" s="161" t="s">
        <v>93</v>
      </c>
      <c r="C20" s="167">
        <v>87</v>
      </c>
      <c r="D20" s="163">
        <v>28</v>
      </c>
      <c r="E20" s="160">
        <v>79</v>
      </c>
      <c r="F20" s="160">
        <f t="shared" si="0"/>
        <v>166</v>
      </c>
      <c r="G20" s="160"/>
      <c r="H20" s="160"/>
      <c r="I20" s="159">
        <v>25</v>
      </c>
      <c r="J20" s="161" t="s">
        <v>102</v>
      </c>
      <c r="K20" s="168">
        <v>68</v>
      </c>
      <c r="L20" s="163">
        <v>18.5</v>
      </c>
      <c r="M20" s="168">
        <v>56</v>
      </c>
      <c r="N20" s="159">
        <f t="shared" si="1"/>
        <v>124</v>
      </c>
    </row>
    <row r="21" spans="1:14" ht="21">
      <c r="A21" s="159">
        <v>19</v>
      </c>
      <c r="B21" s="161" t="s">
        <v>105</v>
      </c>
      <c r="C21" s="167">
        <v>76</v>
      </c>
      <c r="D21" s="163">
        <v>20</v>
      </c>
      <c r="E21" s="160">
        <v>91</v>
      </c>
      <c r="F21" s="160">
        <f t="shared" si="0"/>
        <v>167</v>
      </c>
      <c r="G21" s="160"/>
      <c r="H21" s="160"/>
      <c r="I21" s="159">
        <v>15</v>
      </c>
      <c r="J21" s="161" t="s">
        <v>98</v>
      </c>
      <c r="K21" s="168">
        <v>61</v>
      </c>
      <c r="L21" s="163">
        <v>15</v>
      </c>
      <c r="M21" s="168">
        <v>65</v>
      </c>
      <c r="N21" s="159">
        <f t="shared" si="1"/>
        <v>126</v>
      </c>
    </row>
    <row r="22" spans="1:14" ht="21">
      <c r="A22" s="159">
        <v>20</v>
      </c>
      <c r="B22" s="161" t="s">
        <v>85</v>
      </c>
      <c r="C22" s="167">
        <v>87</v>
      </c>
      <c r="D22" s="163">
        <v>28.5</v>
      </c>
      <c r="E22" s="160">
        <v>81</v>
      </c>
      <c r="F22" s="160">
        <f t="shared" si="0"/>
        <v>168</v>
      </c>
      <c r="G22" s="160"/>
      <c r="H22" s="160"/>
      <c r="I22" s="159">
        <v>20</v>
      </c>
      <c r="J22" s="161" t="s">
        <v>108</v>
      </c>
      <c r="K22" s="168">
        <v>64</v>
      </c>
      <c r="L22" s="163">
        <v>22.2</v>
      </c>
      <c r="M22" s="168">
        <v>62</v>
      </c>
      <c r="N22" s="159">
        <f t="shared" si="1"/>
        <v>126</v>
      </c>
    </row>
    <row r="23" spans="1:14" ht="21">
      <c r="A23" s="159">
        <v>21</v>
      </c>
      <c r="B23" s="161" t="s">
        <v>109</v>
      </c>
      <c r="C23" s="167">
        <v>87</v>
      </c>
      <c r="D23" s="163">
        <v>14.3</v>
      </c>
      <c r="E23" s="160">
        <v>81</v>
      </c>
      <c r="F23" s="160">
        <f t="shared" si="0"/>
        <v>168</v>
      </c>
      <c r="G23" s="160"/>
      <c r="H23" s="160"/>
      <c r="I23" s="159">
        <v>13</v>
      </c>
      <c r="J23" s="161" t="s">
        <v>99</v>
      </c>
      <c r="K23" s="168">
        <v>59</v>
      </c>
      <c r="L23" s="163">
        <v>17</v>
      </c>
      <c r="M23" s="168">
        <v>68</v>
      </c>
      <c r="N23" s="159">
        <f t="shared" si="1"/>
        <v>127</v>
      </c>
    </row>
    <row r="24" spans="1:14" ht="21">
      <c r="A24" s="159">
        <v>22</v>
      </c>
      <c r="B24" s="161" t="s">
        <v>108</v>
      </c>
      <c r="C24" s="167">
        <v>86</v>
      </c>
      <c r="D24" s="163">
        <v>22.2</v>
      </c>
      <c r="E24" s="160">
        <v>84</v>
      </c>
      <c r="F24" s="160">
        <f t="shared" si="0"/>
        <v>170</v>
      </c>
      <c r="G24" s="160"/>
      <c r="H24" s="160"/>
      <c r="I24" s="159">
        <v>17</v>
      </c>
      <c r="J24" s="161" t="s">
        <v>106</v>
      </c>
      <c r="K24" s="168">
        <v>63</v>
      </c>
      <c r="L24" s="163">
        <v>22</v>
      </c>
      <c r="M24" s="168">
        <v>65</v>
      </c>
      <c r="N24" s="159">
        <f t="shared" si="1"/>
        <v>128</v>
      </c>
    </row>
    <row r="25" spans="1:14" ht="21">
      <c r="A25" s="159">
        <v>23</v>
      </c>
      <c r="B25" s="161" t="s">
        <v>92</v>
      </c>
      <c r="C25" s="167">
        <v>87</v>
      </c>
      <c r="D25" s="163">
        <v>31</v>
      </c>
      <c r="E25" s="160">
        <v>94</v>
      </c>
      <c r="F25" s="160">
        <f t="shared" si="0"/>
        <v>181</v>
      </c>
      <c r="G25" s="160"/>
      <c r="H25" s="160"/>
      <c r="I25" s="159">
        <v>27</v>
      </c>
      <c r="J25" s="161" t="s">
        <v>110</v>
      </c>
      <c r="K25" s="168">
        <v>70</v>
      </c>
      <c r="L25" s="163">
        <v>28.9</v>
      </c>
      <c r="M25" s="168">
        <v>59</v>
      </c>
      <c r="N25" s="159">
        <f t="shared" si="1"/>
        <v>129</v>
      </c>
    </row>
    <row r="26" spans="1:14" ht="21">
      <c r="A26" s="159">
        <v>24</v>
      </c>
      <c r="B26" s="173" t="s">
        <v>103</v>
      </c>
      <c r="C26" s="174">
        <v>92</v>
      </c>
      <c r="D26" s="163">
        <v>31</v>
      </c>
      <c r="E26" s="160">
        <v>94</v>
      </c>
      <c r="F26" s="160">
        <f t="shared" si="0"/>
        <v>186</v>
      </c>
      <c r="G26" s="160"/>
      <c r="H26" s="160"/>
      <c r="I26" s="159">
        <v>28</v>
      </c>
      <c r="J26" s="161" t="s">
        <v>101</v>
      </c>
      <c r="K26" s="168">
        <v>71</v>
      </c>
      <c r="L26" s="163">
        <v>13.3</v>
      </c>
      <c r="M26" s="168">
        <v>58</v>
      </c>
      <c r="N26" s="159">
        <f t="shared" si="1"/>
        <v>129</v>
      </c>
    </row>
    <row r="27" spans="1:14" ht="21">
      <c r="A27" s="159">
        <v>25</v>
      </c>
      <c r="B27" s="161" t="s">
        <v>107</v>
      </c>
      <c r="C27" s="167">
        <v>95</v>
      </c>
      <c r="D27" s="163">
        <v>31.3</v>
      </c>
      <c r="E27" s="160">
        <v>91</v>
      </c>
      <c r="F27" s="160">
        <f t="shared" si="0"/>
        <v>186</v>
      </c>
      <c r="G27" s="160"/>
      <c r="H27" s="160"/>
      <c r="I27" s="159">
        <v>23</v>
      </c>
      <c r="J27" s="161" t="s">
        <v>111</v>
      </c>
      <c r="K27" s="168">
        <v>66</v>
      </c>
      <c r="L27" s="163">
        <v>28</v>
      </c>
      <c r="M27" s="168">
        <v>64</v>
      </c>
      <c r="N27" s="159">
        <f t="shared" si="1"/>
        <v>130</v>
      </c>
    </row>
    <row r="28" spans="1:14" ht="21">
      <c r="A28" s="159">
        <v>26</v>
      </c>
      <c r="B28" s="161" t="s">
        <v>104</v>
      </c>
      <c r="C28" s="167">
        <v>84</v>
      </c>
      <c r="D28" s="163">
        <v>37</v>
      </c>
      <c r="E28" s="160">
        <v>103</v>
      </c>
      <c r="F28" s="160">
        <f t="shared" si="0"/>
        <v>187</v>
      </c>
      <c r="G28" s="160"/>
      <c r="H28" s="160"/>
      <c r="I28" s="159">
        <v>26</v>
      </c>
      <c r="J28" s="161" t="s">
        <v>88</v>
      </c>
      <c r="K28" s="168">
        <v>70</v>
      </c>
      <c r="L28" s="163">
        <v>2</v>
      </c>
      <c r="M28" s="168">
        <v>61</v>
      </c>
      <c r="N28" s="159">
        <f t="shared" si="1"/>
        <v>131</v>
      </c>
    </row>
    <row r="29" spans="1:14" ht="21">
      <c r="A29" s="159">
        <v>27</v>
      </c>
      <c r="B29" s="161" t="s">
        <v>112</v>
      </c>
      <c r="C29" s="167">
        <v>93</v>
      </c>
      <c r="D29" s="163">
        <v>18.100000000000001</v>
      </c>
      <c r="E29" s="160">
        <v>94</v>
      </c>
      <c r="F29" s="160">
        <f t="shared" si="0"/>
        <v>187</v>
      </c>
      <c r="G29" s="160"/>
      <c r="H29" s="160"/>
      <c r="I29" s="159">
        <v>29</v>
      </c>
      <c r="J29" s="161" t="s">
        <v>96</v>
      </c>
      <c r="K29" s="168">
        <v>71</v>
      </c>
      <c r="L29" s="163">
        <v>1.8</v>
      </c>
      <c r="M29" s="166">
        <v>68</v>
      </c>
      <c r="N29" s="159">
        <f t="shared" si="1"/>
        <v>139</v>
      </c>
    </row>
    <row r="30" spans="1:14" ht="21">
      <c r="A30" s="159">
        <v>28</v>
      </c>
      <c r="B30" s="161" t="s">
        <v>111</v>
      </c>
      <c r="C30" s="167">
        <v>94</v>
      </c>
      <c r="D30" s="163">
        <v>28</v>
      </c>
      <c r="E30" s="160">
        <v>93</v>
      </c>
      <c r="F30" s="160">
        <f t="shared" si="0"/>
        <v>187</v>
      </c>
      <c r="G30" s="160"/>
      <c r="H30" s="160"/>
      <c r="I30" s="159">
        <v>31</v>
      </c>
      <c r="J30" s="161" t="s">
        <v>109</v>
      </c>
      <c r="K30" s="168">
        <v>73</v>
      </c>
      <c r="L30" s="163">
        <v>14.3</v>
      </c>
      <c r="M30" s="166">
        <v>67</v>
      </c>
      <c r="N30" s="159">
        <f t="shared" si="1"/>
        <v>140</v>
      </c>
    </row>
    <row r="31" spans="1:14" ht="21">
      <c r="A31" s="159">
        <v>29</v>
      </c>
      <c r="B31" s="161" t="s">
        <v>110</v>
      </c>
      <c r="C31" s="167">
        <v>99</v>
      </c>
      <c r="D31" s="163">
        <v>28.9</v>
      </c>
      <c r="E31" s="160">
        <v>88</v>
      </c>
      <c r="F31" s="160">
        <f t="shared" si="0"/>
        <v>187</v>
      </c>
      <c r="G31" s="160"/>
      <c r="H31" s="160"/>
      <c r="I31" s="159">
        <v>30</v>
      </c>
      <c r="J31" s="161" t="s">
        <v>113</v>
      </c>
      <c r="K31" s="168">
        <v>72</v>
      </c>
      <c r="L31" s="163">
        <v>19.7</v>
      </c>
      <c r="M31" s="166">
        <v>77</v>
      </c>
      <c r="N31" s="159">
        <f t="shared" si="1"/>
        <v>149</v>
      </c>
    </row>
    <row r="32" spans="1:14" ht="21">
      <c r="A32" s="159">
        <v>30</v>
      </c>
      <c r="B32" s="161" t="s">
        <v>113</v>
      </c>
      <c r="C32" s="167">
        <v>92</v>
      </c>
      <c r="D32" s="163">
        <v>19.7</v>
      </c>
      <c r="E32" s="160">
        <v>97</v>
      </c>
      <c r="F32" s="160">
        <f t="shared" si="0"/>
        <v>189</v>
      </c>
      <c r="G32" s="160"/>
      <c r="H32" s="160"/>
      <c r="I32" s="159">
        <v>22</v>
      </c>
      <c r="J32" s="161" t="s">
        <v>114</v>
      </c>
      <c r="K32" s="168">
        <v>66</v>
      </c>
      <c r="L32" s="163">
        <v>30</v>
      </c>
      <c r="M32" s="168">
        <v>85</v>
      </c>
      <c r="N32" s="159">
        <f t="shared" si="1"/>
        <v>151</v>
      </c>
    </row>
    <row r="33" spans="1:14" ht="21">
      <c r="A33" s="159">
        <v>31</v>
      </c>
      <c r="B33" s="161" t="s">
        <v>115</v>
      </c>
      <c r="C33" s="167">
        <v>96</v>
      </c>
      <c r="D33" s="163">
        <v>0</v>
      </c>
      <c r="E33" s="160">
        <v>106</v>
      </c>
      <c r="F33" s="160">
        <f t="shared" si="0"/>
        <v>202</v>
      </c>
      <c r="G33" s="160"/>
      <c r="H33" s="160"/>
      <c r="I33" s="159">
        <v>32</v>
      </c>
      <c r="J33" s="161" t="s">
        <v>112</v>
      </c>
      <c r="K33" s="168">
        <v>75</v>
      </c>
      <c r="L33" s="163">
        <v>18.100000000000001</v>
      </c>
      <c r="M33" s="166">
        <v>76</v>
      </c>
      <c r="N33" s="159">
        <f t="shared" si="1"/>
        <v>151</v>
      </c>
    </row>
    <row r="34" spans="1:14" ht="21">
      <c r="A34" s="159">
        <v>32</v>
      </c>
      <c r="B34" s="161" t="s">
        <v>114</v>
      </c>
      <c r="C34" s="167">
        <v>96</v>
      </c>
      <c r="D34" s="163">
        <v>30</v>
      </c>
      <c r="E34" s="160">
        <v>116</v>
      </c>
      <c r="F34" s="160">
        <f t="shared" si="0"/>
        <v>212</v>
      </c>
      <c r="G34" s="160"/>
      <c r="H34" s="160"/>
      <c r="I34" s="159">
        <v>33</v>
      </c>
      <c r="J34" s="161" t="s">
        <v>115</v>
      </c>
      <c r="K34" s="168">
        <v>96</v>
      </c>
      <c r="L34" s="163">
        <v>0</v>
      </c>
      <c r="M34" s="166">
        <v>71</v>
      </c>
      <c r="N34" s="159">
        <f t="shared" si="1"/>
        <v>167</v>
      </c>
    </row>
    <row r="35" spans="1:14" ht="21">
      <c r="A35" s="159">
        <v>33</v>
      </c>
      <c r="B35" s="161" t="s">
        <v>116</v>
      </c>
      <c r="C35" s="167">
        <v>120</v>
      </c>
      <c r="D35" s="159">
        <v>0</v>
      </c>
      <c r="E35" s="160">
        <v>112</v>
      </c>
      <c r="F35" s="160">
        <f t="shared" si="0"/>
        <v>232</v>
      </c>
      <c r="G35" s="160"/>
      <c r="H35" s="160"/>
      <c r="I35" s="159">
        <v>34</v>
      </c>
      <c r="J35" s="161" t="s">
        <v>116</v>
      </c>
      <c r="K35" s="168">
        <v>120</v>
      </c>
      <c r="L35" s="159">
        <v>0</v>
      </c>
      <c r="M35" s="166">
        <v>81</v>
      </c>
      <c r="N35" s="159">
        <f t="shared" si="1"/>
        <v>201</v>
      </c>
    </row>
    <row r="36" spans="1:14" ht="17.25">
      <c r="A36" s="159">
        <v>34</v>
      </c>
      <c r="B36" s="161" t="s">
        <v>117</v>
      </c>
      <c r="C36" s="175" t="s">
        <v>118</v>
      </c>
      <c r="D36" s="175">
        <v>17</v>
      </c>
      <c r="E36" s="176" t="s">
        <v>118</v>
      </c>
      <c r="F36" s="177"/>
      <c r="G36" s="177"/>
      <c r="H36" s="177"/>
      <c r="I36" s="176">
        <v>35</v>
      </c>
      <c r="J36" s="178" t="s">
        <v>117</v>
      </c>
      <c r="K36" s="175" t="s">
        <v>118</v>
      </c>
      <c r="L36" s="176">
        <v>17</v>
      </c>
      <c r="M36" s="175" t="s">
        <v>118</v>
      </c>
      <c r="N36" s="179"/>
    </row>
    <row r="37" spans="1:14" ht="17.25">
      <c r="A37" s="159">
        <v>35</v>
      </c>
      <c r="B37" s="161" t="s">
        <v>119</v>
      </c>
      <c r="C37" s="178">
        <v>94</v>
      </c>
      <c r="D37" s="176">
        <v>27</v>
      </c>
      <c r="E37" s="176" t="s">
        <v>118</v>
      </c>
      <c r="F37" s="177"/>
      <c r="G37" s="177"/>
      <c r="H37" s="177"/>
      <c r="I37" s="176">
        <v>24</v>
      </c>
      <c r="J37" s="178" t="s">
        <v>119</v>
      </c>
      <c r="K37" s="178">
        <v>67</v>
      </c>
      <c r="L37" s="176">
        <v>27</v>
      </c>
      <c r="M37" s="175" t="s">
        <v>118</v>
      </c>
      <c r="N37" s="159"/>
    </row>
  </sheetData>
  <mergeCells count="2">
    <mergeCell ref="B1:E1"/>
    <mergeCell ref="J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10" workbookViewId="0">
      <selection activeCell="J3" sqref="J3:O34"/>
    </sheetView>
  </sheetViews>
  <sheetFormatPr defaultRowHeight="14.25"/>
  <cols>
    <col min="2" max="2" width="21.625" bestFit="1" customWidth="1"/>
    <col min="3" max="5" width="9" customWidth="1"/>
    <col min="10" max="10" width="21.625" bestFit="1" customWidth="1"/>
  </cols>
  <sheetData>
    <row r="1" spans="1:23" ht="19.5">
      <c r="A1" s="159"/>
      <c r="B1" s="204" t="s">
        <v>79</v>
      </c>
      <c r="C1" s="204"/>
      <c r="D1" s="204"/>
      <c r="E1" s="204"/>
      <c r="F1" s="160"/>
      <c r="G1" s="160"/>
      <c r="H1" s="160"/>
      <c r="I1" s="159"/>
      <c r="J1" s="205" t="s">
        <v>80</v>
      </c>
      <c r="K1" s="205"/>
      <c r="L1" s="205"/>
      <c r="M1" s="205"/>
      <c r="N1" s="205"/>
    </row>
    <row r="2" spans="1:23" ht="21">
      <c r="A2" s="159"/>
      <c r="B2" s="161"/>
      <c r="C2" s="162" t="s">
        <v>81</v>
      </c>
      <c r="D2" s="163"/>
      <c r="E2" s="164" t="s">
        <v>82</v>
      </c>
      <c r="F2" s="160" t="s">
        <v>83</v>
      </c>
      <c r="G2" s="160"/>
      <c r="H2" s="160"/>
      <c r="I2" s="159"/>
      <c r="J2" s="165"/>
      <c r="K2" s="166" t="s">
        <v>81</v>
      </c>
      <c r="L2" s="160"/>
      <c r="M2" s="165" t="s">
        <v>82</v>
      </c>
      <c r="N2" s="160" t="s">
        <v>83</v>
      </c>
    </row>
    <row r="3" spans="1:23" ht="21.75" thickBot="1">
      <c r="A3" s="159">
        <v>1</v>
      </c>
      <c r="B3" s="161" t="s">
        <v>84</v>
      </c>
      <c r="C3" s="167">
        <v>68</v>
      </c>
      <c r="D3" s="163">
        <v>10</v>
      </c>
      <c r="E3" s="160">
        <v>65</v>
      </c>
      <c r="F3" s="160">
        <f t="shared" ref="F3:F34" si="0">E3+C3</f>
        <v>133</v>
      </c>
      <c r="G3" s="156">
        <v>150</v>
      </c>
      <c r="H3" s="160"/>
      <c r="I3" s="159">
        <v>11</v>
      </c>
      <c r="J3" s="161" t="s">
        <v>85</v>
      </c>
      <c r="K3" s="168">
        <v>58</v>
      </c>
      <c r="L3" s="163">
        <v>28.5</v>
      </c>
      <c r="M3" s="168">
        <v>48</v>
      </c>
      <c r="N3" s="159">
        <f t="shared" ref="N3:N34" si="1">M3+K3</f>
        <v>106</v>
      </c>
      <c r="O3" s="156">
        <v>150</v>
      </c>
      <c r="U3" s="155">
        <v>1</v>
      </c>
      <c r="V3" s="156">
        <v>100</v>
      </c>
      <c r="W3" s="156">
        <v>150</v>
      </c>
    </row>
    <row r="4" spans="1:23" ht="21.75" thickBot="1">
      <c r="A4" s="159">
        <v>3</v>
      </c>
      <c r="B4" s="161" t="s">
        <v>88</v>
      </c>
      <c r="C4" s="167">
        <v>72</v>
      </c>
      <c r="D4" s="163">
        <v>2</v>
      </c>
      <c r="E4" s="160">
        <v>63</v>
      </c>
      <c r="F4" s="160">
        <f t="shared" si="0"/>
        <v>135</v>
      </c>
      <c r="G4" s="156">
        <v>135</v>
      </c>
      <c r="H4" s="160"/>
      <c r="I4" s="159">
        <v>5</v>
      </c>
      <c r="J4" s="161" t="s">
        <v>87</v>
      </c>
      <c r="K4" s="168">
        <v>53</v>
      </c>
      <c r="L4" s="163">
        <v>16.5</v>
      </c>
      <c r="M4" s="168">
        <v>57</v>
      </c>
      <c r="N4" s="159">
        <f t="shared" si="1"/>
        <v>110</v>
      </c>
      <c r="O4" s="156">
        <v>135</v>
      </c>
      <c r="U4" s="155">
        <v>2</v>
      </c>
      <c r="V4" s="156">
        <v>90</v>
      </c>
      <c r="W4" s="156">
        <v>135</v>
      </c>
    </row>
    <row r="5" spans="1:23" ht="21.75" thickBot="1">
      <c r="A5" s="159">
        <v>4</v>
      </c>
      <c r="B5" s="161" t="s">
        <v>89</v>
      </c>
      <c r="C5" s="167">
        <v>67</v>
      </c>
      <c r="D5" s="163">
        <v>11</v>
      </c>
      <c r="E5" s="160">
        <v>70</v>
      </c>
      <c r="F5" s="160">
        <f t="shared" si="0"/>
        <v>137</v>
      </c>
      <c r="G5" s="156">
        <v>122</v>
      </c>
      <c r="H5" s="160"/>
      <c r="I5" s="159">
        <v>10</v>
      </c>
      <c r="J5" s="161" t="s">
        <v>90</v>
      </c>
      <c r="K5" s="168">
        <v>59</v>
      </c>
      <c r="L5" s="163">
        <v>13</v>
      </c>
      <c r="M5" s="168">
        <v>53</v>
      </c>
      <c r="N5" s="159">
        <f t="shared" si="1"/>
        <v>112</v>
      </c>
      <c r="O5" s="156">
        <v>122</v>
      </c>
      <c r="U5" s="155">
        <v>3</v>
      </c>
      <c r="V5" s="156">
        <v>81</v>
      </c>
      <c r="W5" s="156">
        <v>122</v>
      </c>
    </row>
    <row r="6" spans="1:23" ht="21.75" thickBot="1">
      <c r="A6" s="159">
        <v>5</v>
      </c>
      <c r="B6" s="161" t="s">
        <v>91</v>
      </c>
      <c r="C6" s="167">
        <v>68</v>
      </c>
      <c r="D6" s="163">
        <v>17</v>
      </c>
      <c r="E6" s="160">
        <v>71</v>
      </c>
      <c r="F6" s="160">
        <f t="shared" si="0"/>
        <v>139</v>
      </c>
      <c r="G6" s="156">
        <v>113</v>
      </c>
      <c r="H6" s="160"/>
      <c r="I6" s="159">
        <v>12</v>
      </c>
      <c r="J6" s="161" t="s">
        <v>91</v>
      </c>
      <c r="K6" s="168">
        <v>51</v>
      </c>
      <c r="L6" s="163">
        <v>17</v>
      </c>
      <c r="M6" s="168">
        <v>64</v>
      </c>
      <c r="N6" s="159">
        <f t="shared" si="1"/>
        <v>115</v>
      </c>
      <c r="O6" s="156">
        <v>110</v>
      </c>
      <c r="U6" s="155">
        <v>4</v>
      </c>
      <c r="V6" s="156">
        <v>77</v>
      </c>
      <c r="W6" s="156">
        <v>116</v>
      </c>
    </row>
    <row r="7" spans="1:23" ht="21.75" thickBot="1">
      <c r="A7" s="159">
        <v>6</v>
      </c>
      <c r="B7" s="161" t="s">
        <v>90</v>
      </c>
      <c r="C7" s="167">
        <v>72</v>
      </c>
      <c r="D7" s="163">
        <v>13</v>
      </c>
      <c r="E7" s="160">
        <v>67</v>
      </c>
      <c r="F7" s="160">
        <f t="shared" si="0"/>
        <v>139</v>
      </c>
      <c r="G7" s="156">
        <v>113</v>
      </c>
      <c r="H7" s="160"/>
      <c r="I7" s="159">
        <v>2</v>
      </c>
      <c r="J7" s="161" t="s">
        <v>92</v>
      </c>
      <c r="K7" s="168">
        <v>56</v>
      </c>
      <c r="L7" s="163">
        <v>31</v>
      </c>
      <c r="M7" s="168">
        <v>59</v>
      </c>
      <c r="N7" s="159">
        <f t="shared" si="1"/>
        <v>115</v>
      </c>
      <c r="O7" s="156">
        <v>110</v>
      </c>
      <c r="U7" s="155">
        <v>5</v>
      </c>
      <c r="V7" s="156">
        <v>73</v>
      </c>
      <c r="W7" s="156">
        <v>110</v>
      </c>
    </row>
    <row r="8" spans="1:23" ht="21.75" thickBot="1">
      <c r="A8" s="159">
        <v>7</v>
      </c>
      <c r="B8" s="161" t="s">
        <v>87</v>
      </c>
      <c r="C8" s="167">
        <v>70</v>
      </c>
      <c r="D8" s="163">
        <v>16.5</v>
      </c>
      <c r="E8" s="160">
        <v>70</v>
      </c>
      <c r="F8" s="160">
        <f t="shared" si="0"/>
        <v>140</v>
      </c>
      <c r="G8" s="156">
        <v>104</v>
      </c>
      <c r="H8" s="160"/>
      <c r="I8" s="159">
        <v>8</v>
      </c>
      <c r="J8" s="161" t="s">
        <v>93</v>
      </c>
      <c r="K8" s="168">
        <v>59</v>
      </c>
      <c r="L8" s="163">
        <v>28</v>
      </c>
      <c r="M8" s="168">
        <v>56</v>
      </c>
      <c r="N8" s="159">
        <f t="shared" si="1"/>
        <v>115</v>
      </c>
      <c r="O8" s="156">
        <v>110</v>
      </c>
      <c r="U8" s="155">
        <v>6</v>
      </c>
      <c r="V8" s="156">
        <v>69</v>
      </c>
      <c r="W8" s="156">
        <v>104</v>
      </c>
    </row>
    <row r="9" spans="1:23" ht="21" thickBot="1">
      <c r="A9" s="159">
        <v>8</v>
      </c>
      <c r="B9" s="169" t="s">
        <v>94</v>
      </c>
      <c r="C9" s="170">
        <v>74</v>
      </c>
      <c r="D9" s="150">
        <v>10.6</v>
      </c>
      <c r="E9" s="160">
        <v>68</v>
      </c>
      <c r="F9" s="160">
        <f t="shared" si="0"/>
        <v>142</v>
      </c>
      <c r="G9" s="156">
        <v>99</v>
      </c>
      <c r="H9" s="160"/>
      <c r="I9" s="159">
        <v>14</v>
      </c>
      <c r="J9" s="161" t="s">
        <v>95</v>
      </c>
      <c r="K9" s="168">
        <v>52</v>
      </c>
      <c r="L9" s="163">
        <v>21</v>
      </c>
      <c r="M9" s="168">
        <v>64</v>
      </c>
      <c r="N9" s="159">
        <f t="shared" si="1"/>
        <v>116</v>
      </c>
      <c r="O9" s="156">
        <v>97</v>
      </c>
      <c r="U9" s="155">
        <v>7</v>
      </c>
      <c r="V9" s="156">
        <v>66</v>
      </c>
      <c r="W9" s="156">
        <v>99</v>
      </c>
    </row>
    <row r="10" spans="1:23" ht="21.75" thickBot="1">
      <c r="A10" s="159">
        <v>9</v>
      </c>
      <c r="B10" s="161" t="s">
        <v>96</v>
      </c>
      <c r="C10" s="167">
        <v>73</v>
      </c>
      <c r="D10" s="163">
        <v>1.8</v>
      </c>
      <c r="E10" s="160">
        <v>70</v>
      </c>
      <c r="F10" s="160">
        <f t="shared" si="0"/>
        <v>143</v>
      </c>
      <c r="G10" s="156">
        <v>95</v>
      </c>
      <c r="H10" s="160"/>
      <c r="I10" s="159">
        <v>4</v>
      </c>
      <c r="J10" s="161" t="s">
        <v>89</v>
      </c>
      <c r="K10" s="168">
        <v>56</v>
      </c>
      <c r="L10" s="163">
        <v>11</v>
      </c>
      <c r="M10" s="171">
        <v>60</v>
      </c>
      <c r="N10" s="159">
        <f t="shared" si="1"/>
        <v>116</v>
      </c>
      <c r="O10" s="156">
        <v>97</v>
      </c>
      <c r="U10" s="155">
        <v>8</v>
      </c>
      <c r="V10" s="156">
        <v>63</v>
      </c>
      <c r="W10" s="156">
        <v>95</v>
      </c>
    </row>
    <row r="11" spans="1:23" ht="21.75" thickBot="1">
      <c r="A11" s="159">
        <v>10</v>
      </c>
      <c r="B11" s="161" t="s">
        <v>97</v>
      </c>
      <c r="C11" s="167">
        <v>72</v>
      </c>
      <c r="D11" s="163">
        <v>20</v>
      </c>
      <c r="E11" s="160">
        <v>75</v>
      </c>
      <c r="F11" s="160">
        <f t="shared" si="0"/>
        <v>147</v>
      </c>
      <c r="G11" s="156">
        <v>90</v>
      </c>
      <c r="H11" s="160"/>
      <c r="I11" s="159">
        <v>6</v>
      </c>
      <c r="J11" s="161" t="s">
        <v>97</v>
      </c>
      <c r="K11" s="168">
        <v>56</v>
      </c>
      <c r="L11" s="163">
        <v>20</v>
      </c>
      <c r="M11" s="168">
        <v>61</v>
      </c>
      <c r="N11" s="159">
        <f t="shared" si="1"/>
        <v>117</v>
      </c>
      <c r="O11" s="156">
        <v>90</v>
      </c>
      <c r="U11" s="155">
        <v>9</v>
      </c>
      <c r="V11" s="156">
        <v>60</v>
      </c>
      <c r="W11" s="156">
        <v>90</v>
      </c>
    </row>
    <row r="12" spans="1:23" ht="21.75" thickBot="1">
      <c r="A12" s="159">
        <v>11</v>
      </c>
      <c r="B12" s="161" t="s">
        <v>98</v>
      </c>
      <c r="C12" s="167">
        <v>76</v>
      </c>
      <c r="D12" s="163">
        <v>15</v>
      </c>
      <c r="E12" s="160">
        <v>73</v>
      </c>
      <c r="F12" s="160">
        <f t="shared" si="0"/>
        <v>149</v>
      </c>
      <c r="G12" s="156">
        <v>86</v>
      </c>
      <c r="H12" s="160"/>
      <c r="I12" s="159">
        <v>7</v>
      </c>
      <c r="J12" s="169" t="s">
        <v>94</v>
      </c>
      <c r="K12" s="172">
        <v>63</v>
      </c>
      <c r="L12" s="150">
        <v>10.6</v>
      </c>
      <c r="M12" s="168">
        <v>57</v>
      </c>
      <c r="N12" s="159">
        <f t="shared" si="1"/>
        <v>120</v>
      </c>
      <c r="O12" s="156">
        <v>84</v>
      </c>
      <c r="U12" s="155">
        <v>10</v>
      </c>
      <c r="V12" s="156">
        <v>57</v>
      </c>
      <c r="W12" s="156">
        <v>86</v>
      </c>
    </row>
    <row r="13" spans="1:23" ht="21.75" thickBot="1">
      <c r="A13" s="159">
        <v>12</v>
      </c>
      <c r="B13" s="161" t="s">
        <v>99</v>
      </c>
      <c r="C13" s="167">
        <v>76</v>
      </c>
      <c r="D13" s="163">
        <v>17</v>
      </c>
      <c r="E13" s="160">
        <v>77</v>
      </c>
      <c r="F13" s="160">
        <f t="shared" si="0"/>
        <v>153</v>
      </c>
      <c r="G13" s="156">
        <v>81</v>
      </c>
      <c r="H13" s="160"/>
      <c r="I13" s="159">
        <v>18</v>
      </c>
      <c r="J13" s="161" t="s">
        <v>100</v>
      </c>
      <c r="K13" s="168">
        <v>64</v>
      </c>
      <c r="L13" s="163">
        <v>18.5</v>
      </c>
      <c r="M13" s="168">
        <v>56</v>
      </c>
      <c r="N13" s="159">
        <f t="shared" si="1"/>
        <v>120</v>
      </c>
      <c r="O13" s="156">
        <v>84</v>
      </c>
      <c r="U13" s="155">
        <v>11</v>
      </c>
      <c r="V13" s="156">
        <v>54</v>
      </c>
      <c r="W13" s="156">
        <v>81</v>
      </c>
    </row>
    <row r="14" spans="1:23" ht="21.75" thickBot="1">
      <c r="A14" s="159">
        <v>13</v>
      </c>
      <c r="B14" s="161" t="s">
        <v>101</v>
      </c>
      <c r="C14" s="167">
        <v>84</v>
      </c>
      <c r="D14" s="163">
        <v>13.3</v>
      </c>
      <c r="E14" s="160">
        <v>71</v>
      </c>
      <c r="F14" s="160">
        <f t="shared" si="0"/>
        <v>155</v>
      </c>
      <c r="G14" s="156">
        <v>77</v>
      </c>
      <c r="H14" s="160"/>
      <c r="I14" s="159">
        <v>21</v>
      </c>
      <c r="J14" s="161" t="s">
        <v>84</v>
      </c>
      <c r="K14" s="168">
        <v>58</v>
      </c>
      <c r="L14" s="163">
        <v>10</v>
      </c>
      <c r="M14" s="168">
        <v>63</v>
      </c>
      <c r="N14" s="159">
        <f t="shared" si="1"/>
        <v>121</v>
      </c>
      <c r="O14" s="156">
        <v>75</v>
      </c>
      <c r="U14" s="155">
        <v>12</v>
      </c>
      <c r="V14" s="156">
        <v>51</v>
      </c>
      <c r="W14" s="156">
        <v>77</v>
      </c>
    </row>
    <row r="15" spans="1:23" ht="21.75" thickBot="1">
      <c r="A15" s="159">
        <v>14</v>
      </c>
      <c r="B15" s="161" t="s">
        <v>102</v>
      </c>
      <c r="C15" s="167">
        <v>87</v>
      </c>
      <c r="D15" s="163">
        <v>18.5</v>
      </c>
      <c r="E15" s="160">
        <v>70</v>
      </c>
      <c r="F15" s="160">
        <f t="shared" si="0"/>
        <v>157</v>
      </c>
      <c r="G15" s="156">
        <v>72</v>
      </c>
      <c r="H15" s="160"/>
      <c r="I15" s="159">
        <v>9</v>
      </c>
      <c r="J15" s="173" t="s">
        <v>103</v>
      </c>
      <c r="K15" s="171">
        <v>61</v>
      </c>
      <c r="L15" s="163">
        <v>31</v>
      </c>
      <c r="M15" s="168">
        <v>60</v>
      </c>
      <c r="N15" s="159">
        <f t="shared" si="1"/>
        <v>121</v>
      </c>
      <c r="O15" s="156">
        <v>75</v>
      </c>
      <c r="U15" s="155">
        <v>13</v>
      </c>
      <c r="V15" s="156">
        <v>48</v>
      </c>
      <c r="W15" s="156">
        <v>72</v>
      </c>
    </row>
    <row r="16" spans="1:23" ht="21.75" thickBot="1">
      <c r="A16" s="159">
        <v>15</v>
      </c>
      <c r="B16" s="161" t="s">
        <v>95</v>
      </c>
      <c r="C16" s="167">
        <v>73</v>
      </c>
      <c r="D16" s="163">
        <v>21</v>
      </c>
      <c r="E16" s="160">
        <v>86</v>
      </c>
      <c r="F16" s="160">
        <f t="shared" si="0"/>
        <v>159</v>
      </c>
      <c r="G16" s="156">
        <v>68</v>
      </c>
      <c r="H16" s="160"/>
      <c r="I16" s="159">
        <v>16</v>
      </c>
      <c r="J16" s="161" t="s">
        <v>104</v>
      </c>
      <c r="K16" s="168">
        <v>47</v>
      </c>
      <c r="L16" s="163">
        <v>37</v>
      </c>
      <c r="M16" s="168">
        <v>75</v>
      </c>
      <c r="N16" s="159">
        <f t="shared" si="1"/>
        <v>122</v>
      </c>
      <c r="O16" s="156">
        <v>68</v>
      </c>
      <c r="U16" s="155">
        <v>14</v>
      </c>
      <c r="V16" s="156">
        <v>46</v>
      </c>
      <c r="W16" s="156">
        <v>69</v>
      </c>
    </row>
    <row r="17" spans="1:23" ht="21.75" thickBot="1">
      <c r="A17" s="159">
        <v>16</v>
      </c>
      <c r="B17" s="161" t="s">
        <v>100</v>
      </c>
      <c r="C17" s="167">
        <v>83</v>
      </c>
      <c r="D17" s="163">
        <v>18.5</v>
      </c>
      <c r="E17" s="160">
        <v>76</v>
      </c>
      <c r="F17" s="160">
        <f t="shared" si="0"/>
        <v>159</v>
      </c>
      <c r="G17" s="156">
        <v>68</v>
      </c>
      <c r="H17" s="160"/>
      <c r="I17" s="159">
        <v>1</v>
      </c>
      <c r="J17" s="161" t="s">
        <v>105</v>
      </c>
      <c r="K17" s="168">
        <v>52</v>
      </c>
      <c r="L17" s="163">
        <v>20</v>
      </c>
      <c r="M17" s="168">
        <v>70</v>
      </c>
      <c r="N17" s="159">
        <f t="shared" si="1"/>
        <v>122</v>
      </c>
      <c r="O17" s="156">
        <v>68</v>
      </c>
      <c r="U17" s="155">
        <v>15</v>
      </c>
      <c r="V17" s="156">
        <v>44</v>
      </c>
      <c r="W17" s="156">
        <v>66</v>
      </c>
    </row>
    <row r="18" spans="1:23" ht="21.75" thickBot="1">
      <c r="A18" s="159">
        <v>17</v>
      </c>
      <c r="B18" s="161" t="s">
        <v>106</v>
      </c>
      <c r="C18" s="167">
        <v>85</v>
      </c>
      <c r="D18" s="163">
        <v>22</v>
      </c>
      <c r="E18" s="160">
        <v>80</v>
      </c>
      <c r="F18" s="160">
        <f t="shared" si="0"/>
        <v>165</v>
      </c>
      <c r="G18" s="156">
        <v>63</v>
      </c>
      <c r="H18" s="160"/>
      <c r="I18" s="159">
        <v>3</v>
      </c>
      <c r="J18" s="161" t="s">
        <v>107</v>
      </c>
      <c r="K18" s="168">
        <v>64</v>
      </c>
      <c r="L18" s="163">
        <v>31.3</v>
      </c>
      <c r="M18" s="168">
        <v>60</v>
      </c>
      <c r="N18" s="159">
        <f t="shared" si="1"/>
        <v>124</v>
      </c>
      <c r="O18" s="156">
        <v>62</v>
      </c>
      <c r="U18" s="155">
        <v>16</v>
      </c>
      <c r="V18" s="156">
        <v>42</v>
      </c>
      <c r="W18" s="156">
        <v>63</v>
      </c>
    </row>
    <row r="19" spans="1:23" ht="21.75" thickBot="1">
      <c r="A19" s="159">
        <v>18</v>
      </c>
      <c r="B19" s="161" t="s">
        <v>93</v>
      </c>
      <c r="C19" s="167">
        <v>87</v>
      </c>
      <c r="D19" s="163">
        <v>28</v>
      </c>
      <c r="E19" s="160">
        <v>79</v>
      </c>
      <c r="F19" s="160">
        <f t="shared" si="0"/>
        <v>166</v>
      </c>
      <c r="G19" s="156">
        <v>60</v>
      </c>
      <c r="H19" s="160"/>
      <c r="I19" s="159">
        <v>19</v>
      </c>
      <c r="J19" s="161" t="s">
        <v>102</v>
      </c>
      <c r="K19" s="168">
        <v>68</v>
      </c>
      <c r="L19" s="163">
        <v>18.5</v>
      </c>
      <c r="M19" s="168">
        <v>56</v>
      </c>
      <c r="N19" s="159">
        <f t="shared" si="1"/>
        <v>124</v>
      </c>
      <c r="O19" s="156">
        <v>62</v>
      </c>
      <c r="U19" s="155">
        <v>17</v>
      </c>
      <c r="V19" s="156">
        <v>40</v>
      </c>
      <c r="W19" s="156">
        <v>60</v>
      </c>
    </row>
    <row r="20" spans="1:23" ht="21.75" thickBot="1">
      <c r="A20" s="159">
        <v>19</v>
      </c>
      <c r="B20" s="161" t="s">
        <v>105</v>
      </c>
      <c r="C20" s="167">
        <v>76</v>
      </c>
      <c r="D20" s="163">
        <v>20</v>
      </c>
      <c r="E20" s="160">
        <v>91</v>
      </c>
      <c r="F20" s="160">
        <f t="shared" si="0"/>
        <v>167</v>
      </c>
      <c r="G20" s="156">
        <v>57</v>
      </c>
      <c r="H20" s="160"/>
      <c r="I20" s="159">
        <v>25</v>
      </c>
      <c r="J20" s="161" t="s">
        <v>98</v>
      </c>
      <c r="K20" s="168">
        <v>61</v>
      </c>
      <c r="L20" s="163">
        <v>15</v>
      </c>
      <c r="M20" s="168">
        <v>65</v>
      </c>
      <c r="N20" s="159">
        <f t="shared" si="1"/>
        <v>126</v>
      </c>
      <c r="O20" s="156">
        <v>56</v>
      </c>
      <c r="U20" s="155">
        <v>18</v>
      </c>
      <c r="V20" s="156">
        <v>38</v>
      </c>
      <c r="W20" s="156">
        <v>57</v>
      </c>
    </row>
    <row r="21" spans="1:23" ht="21.75" thickBot="1">
      <c r="A21" s="159">
        <v>20</v>
      </c>
      <c r="B21" s="161" t="s">
        <v>85</v>
      </c>
      <c r="C21" s="167">
        <v>87</v>
      </c>
      <c r="D21" s="163">
        <v>28.5</v>
      </c>
      <c r="E21" s="160">
        <v>81</v>
      </c>
      <c r="F21" s="160">
        <f t="shared" si="0"/>
        <v>168</v>
      </c>
      <c r="G21" s="156">
        <v>53</v>
      </c>
      <c r="H21" s="160"/>
      <c r="I21" s="159">
        <v>15</v>
      </c>
      <c r="J21" s="161" t="s">
        <v>108</v>
      </c>
      <c r="K21" s="168">
        <v>64</v>
      </c>
      <c r="L21" s="163">
        <v>22.2</v>
      </c>
      <c r="M21" s="168">
        <v>62</v>
      </c>
      <c r="N21" s="159">
        <f t="shared" si="1"/>
        <v>126</v>
      </c>
      <c r="O21" s="156">
        <v>56</v>
      </c>
      <c r="U21" s="155">
        <v>19</v>
      </c>
      <c r="V21" s="156">
        <v>36</v>
      </c>
      <c r="W21" s="156">
        <v>54</v>
      </c>
    </row>
    <row r="22" spans="1:23" ht="21.75" thickBot="1">
      <c r="A22" s="159">
        <v>21</v>
      </c>
      <c r="B22" s="161" t="s">
        <v>109</v>
      </c>
      <c r="C22" s="167">
        <v>87</v>
      </c>
      <c r="D22" s="163">
        <v>14.3</v>
      </c>
      <c r="E22" s="160">
        <v>81</v>
      </c>
      <c r="F22" s="160">
        <f t="shared" si="0"/>
        <v>168</v>
      </c>
      <c r="G22" s="156">
        <v>53</v>
      </c>
      <c r="H22" s="160"/>
      <c r="I22" s="159">
        <v>20</v>
      </c>
      <c r="J22" s="161" t="s">
        <v>99</v>
      </c>
      <c r="K22" s="168">
        <v>59</v>
      </c>
      <c r="L22" s="163">
        <v>17</v>
      </c>
      <c r="M22" s="168">
        <v>68</v>
      </c>
      <c r="N22" s="159">
        <f t="shared" si="1"/>
        <v>127</v>
      </c>
      <c r="O22" s="156">
        <v>51</v>
      </c>
      <c r="U22" s="155">
        <v>20</v>
      </c>
      <c r="V22" s="156">
        <v>34</v>
      </c>
      <c r="W22" s="156">
        <v>51</v>
      </c>
    </row>
    <row r="23" spans="1:23" ht="21.75" thickBot="1">
      <c r="A23" s="159">
        <v>22</v>
      </c>
      <c r="B23" s="161" t="s">
        <v>108</v>
      </c>
      <c r="C23" s="167">
        <v>86</v>
      </c>
      <c r="D23" s="163">
        <v>22.2</v>
      </c>
      <c r="E23" s="160">
        <v>84</v>
      </c>
      <c r="F23" s="160">
        <f t="shared" si="0"/>
        <v>170</v>
      </c>
      <c r="G23" s="156">
        <v>48</v>
      </c>
      <c r="H23" s="160"/>
      <c r="I23" s="159">
        <v>13</v>
      </c>
      <c r="J23" s="161" t="s">
        <v>106</v>
      </c>
      <c r="K23" s="168">
        <v>63</v>
      </c>
      <c r="L23" s="163">
        <v>22</v>
      </c>
      <c r="M23" s="168">
        <v>65</v>
      </c>
      <c r="N23" s="159">
        <f t="shared" si="1"/>
        <v>128</v>
      </c>
      <c r="O23" s="156">
        <v>48</v>
      </c>
      <c r="U23" s="155">
        <v>21</v>
      </c>
      <c r="V23" s="156">
        <v>32</v>
      </c>
      <c r="W23" s="156">
        <v>48</v>
      </c>
    </row>
    <row r="24" spans="1:23" ht="21.75" thickBot="1">
      <c r="A24" s="159">
        <v>23</v>
      </c>
      <c r="B24" s="161" t="s">
        <v>92</v>
      </c>
      <c r="C24" s="167">
        <v>87</v>
      </c>
      <c r="D24" s="163">
        <v>31</v>
      </c>
      <c r="E24" s="160">
        <v>94</v>
      </c>
      <c r="F24" s="160">
        <f t="shared" si="0"/>
        <v>181</v>
      </c>
      <c r="G24" s="156">
        <v>47</v>
      </c>
      <c r="H24" s="160"/>
      <c r="I24" s="159">
        <v>17</v>
      </c>
      <c r="J24" s="161" t="s">
        <v>110</v>
      </c>
      <c r="K24" s="168">
        <v>70</v>
      </c>
      <c r="L24" s="163">
        <v>28.9</v>
      </c>
      <c r="M24" s="168">
        <v>59</v>
      </c>
      <c r="N24" s="159">
        <f t="shared" si="1"/>
        <v>129</v>
      </c>
      <c r="O24" s="156">
        <v>46</v>
      </c>
      <c r="U24" s="155">
        <v>22</v>
      </c>
      <c r="V24" s="156">
        <v>31</v>
      </c>
      <c r="W24" s="156">
        <v>47</v>
      </c>
    </row>
    <row r="25" spans="1:23" ht="21.75" thickBot="1">
      <c r="A25" s="159">
        <v>24</v>
      </c>
      <c r="B25" s="173" t="s">
        <v>103</v>
      </c>
      <c r="C25" s="174">
        <v>92</v>
      </c>
      <c r="D25" s="163">
        <v>31</v>
      </c>
      <c r="E25" s="160">
        <v>94</v>
      </c>
      <c r="F25" s="160">
        <f t="shared" si="0"/>
        <v>186</v>
      </c>
      <c r="G25" s="156">
        <v>43</v>
      </c>
      <c r="H25" s="160"/>
      <c r="I25" s="159">
        <v>27</v>
      </c>
      <c r="J25" s="161" t="s">
        <v>101</v>
      </c>
      <c r="K25" s="168">
        <v>71</v>
      </c>
      <c r="L25" s="163">
        <v>13.3</v>
      </c>
      <c r="M25" s="168">
        <v>58</v>
      </c>
      <c r="N25" s="159">
        <f t="shared" si="1"/>
        <v>129</v>
      </c>
      <c r="O25" s="156">
        <v>46</v>
      </c>
      <c r="U25" s="155">
        <v>23</v>
      </c>
      <c r="V25" s="156">
        <v>29</v>
      </c>
      <c r="W25" s="156">
        <v>44</v>
      </c>
    </row>
    <row r="26" spans="1:23" ht="21.75" thickBot="1">
      <c r="A26" s="159">
        <v>25</v>
      </c>
      <c r="B26" s="161" t="s">
        <v>107</v>
      </c>
      <c r="C26" s="167">
        <v>95</v>
      </c>
      <c r="D26" s="163">
        <v>31.3</v>
      </c>
      <c r="E26" s="160">
        <v>91</v>
      </c>
      <c r="F26" s="160">
        <f t="shared" si="0"/>
        <v>186</v>
      </c>
      <c r="G26" s="156">
        <v>43</v>
      </c>
      <c r="H26" s="160"/>
      <c r="I26" s="159">
        <v>28</v>
      </c>
      <c r="J26" s="161" t="s">
        <v>111</v>
      </c>
      <c r="K26" s="168">
        <v>66</v>
      </c>
      <c r="L26" s="163">
        <v>28</v>
      </c>
      <c r="M26" s="168">
        <v>64</v>
      </c>
      <c r="N26" s="159">
        <f t="shared" si="1"/>
        <v>130</v>
      </c>
      <c r="O26" s="156">
        <v>42</v>
      </c>
      <c r="U26" s="155">
        <v>24</v>
      </c>
      <c r="V26" s="156">
        <v>28</v>
      </c>
      <c r="W26" s="156">
        <v>42</v>
      </c>
    </row>
    <row r="27" spans="1:23" ht="21.75" thickBot="1">
      <c r="A27" s="159">
        <v>26</v>
      </c>
      <c r="B27" s="161" t="s">
        <v>104</v>
      </c>
      <c r="C27" s="167">
        <v>84</v>
      </c>
      <c r="D27" s="163">
        <v>37</v>
      </c>
      <c r="E27" s="160">
        <v>103</v>
      </c>
      <c r="F27" s="160">
        <f t="shared" si="0"/>
        <v>187</v>
      </c>
      <c r="G27" s="156">
        <v>37</v>
      </c>
      <c r="H27" s="160"/>
      <c r="I27" s="159">
        <v>23</v>
      </c>
      <c r="J27" s="161" t="s">
        <v>88</v>
      </c>
      <c r="K27" s="168">
        <v>70</v>
      </c>
      <c r="L27" s="163">
        <v>2</v>
      </c>
      <c r="M27" s="168">
        <v>61</v>
      </c>
      <c r="N27" s="159">
        <f t="shared" si="1"/>
        <v>131</v>
      </c>
      <c r="O27" s="156">
        <v>39</v>
      </c>
      <c r="U27" s="155">
        <v>25</v>
      </c>
      <c r="V27" s="156">
        <v>26</v>
      </c>
      <c r="W27" s="156">
        <v>39</v>
      </c>
    </row>
    <row r="28" spans="1:23" ht="21.75" thickBot="1">
      <c r="A28" s="159">
        <v>27</v>
      </c>
      <c r="B28" s="161" t="s">
        <v>112</v>
      </c>
      <c r="C28" s="167">
        <v>93</v>
      </c>
      <c r="D28" s="163">
        <v>18.100000000000001</v>
      </c>
      <c r="E28" s="160">
        <v>94</v>
      </c>
      <c r="F28" s="160">
        <f t="shared" si="0"/>
        <v>187</v>
      </c>
      <c r="G28" s="156">
        <v>37</v>
      </c>
      <c r="H28" s="160"/>
      <c r="I28" s="159">
        <v>26</v>
      </c>
      <c r="J28" s="161" t="s">
        <v>96</v>
      </c>
      <c r="K28" s="168">
        <v>71</v>
      </c>
      <c r="L28" s="163">
        <v>1.8</v>
      </c>
      <c r="M28" s="166">
        <v>68</v>
      </c>
      <c r="N28" s="159">
        <f t="shared" si="1"/>
        <v>139</v>
      </c>
      <c r="O28" s="156">
        <v>38</v>
      </c>
      <c r="U28" s="155">
        <v>26</v>
      </c>
      <c r="V28" s="156">
        <v>25</v>
      </c>
      <c r="W28" s="156">
        <v>38</v>
      </c>
    </row>
    <row r="29" spans="1:23" ht="21.75" thickBot="1">
      <c r="A29" s="159">
        <v>28</v>
      </c>
      <c r="B29" s="161" t="s">
        <v>111</v>
      </c>
      <c r="C29" s="167">
        <v>94</v>
      </c>
      <c r="D29" s="163">
        <v>28</v>
      </c>
      <c r="E29" s="160">
        <v>93</v>
      </c>
      <c r="F29" s="160">
        <f t="shared" si="0"/>
        <v>187</v>
      </c>
      <c r="G29" s="156">
        <v>37</v>
      </c>
      <c r="H29" s="160"/>
      <c r="I29" s="159">
        <v>29</v>
      </c>
      <c r="J29" s="161" t="s">
        <v>109</v>
      </c>
      <c r="K29" s="168">
        <v>73</v>
      </c>
      <c r="L29" s="163">
        <v>14.3</v>
      </c>
      <c r="M29" s="166">
        <v>67</v>
      </c>
      <c r="N29" s="159">
        <f t="shared" si="1"/>
        <v>140</v>
      </c>
      <c r="O29" s="156">
        <v>36</v>
      </c>
      <c r="U29" s="155">
        <v>27</v>
      </c>
      <c r="V29" s="156">
        <v>24</v>
      </c>
      <c r="W29" s="156">
        <v>36</v>
      </c>
    </row>
    <row r="30" spans="1:23" ht="21.75" thickBot="1">
      <c r="A30" s="159">
        <v>29</v>
      </c>
      <c r="B30" s="161" t="s">
        <v>110</v>
      </c>
      <c r="C30" s="167">
        <v>99</v>
      </c>
      <c r="D30" s="163">
        <v>28.9</v>
      </c>
      <c r="E30" s="160">
        <v>88</v>
      </c>
      <c r="F30" s="160">
        <f t="shared" si="0"/>
        <v>187</v>
      </c>
      <c r="G30" s="156">
        <v>37</v>
      </c>
      <c r="H30" s="160"/>
      <c r="I30" s="159">
        <v>31</v>
      </c>
      <c r="J30" s="161" t="s">
        <v>113</v>
      </c>
      <c r="K30" s="168">
        <v>72</v>
      </c>
      <c r="L30" s="163">
        <v>19.7</v>
      </c>
      <c r="M30" s="166">
        <v>77</v>
      </c>
      <c r="N30" s="159">
        <f t="shared" si="1"/>
        <v>149</v>
      </c>
      <c r="O30" s="156">
        <v>33</v>
      </c>
      <c r="U30" s="155">
        <v>28</v>
      </c>
      <c r="V30" s="156">
        <v>22</v>
      </c>
      <c r="W30" s="156">
        <v>33</v>
      </c>
    </row>
    <row r="31" spans="1:23" ht="21.75" thickBot="1">
      <c r="A31" s="159">
        <v>30</v>
      </c>
      <c r="B31" s="161" t="s">
        <v>113</v>
      </c>
      <c r="C31" s="167">
        <v>92</v>
      </c>
      <c r="D31" s="163">
        <v>19.7</v>
      </c>
      <c r="E31" s="160">
        <v>97</v>
      </c>
      <c r="F31" s="160">
        <f t="shared" si="0"/>
        <v>189</v>
      </c>
      <c r="G31" s="156">
        <v>32</v>
      </c>
      <c r="H31" s="160"/>
      <c r="I31" s="159">
        <v>30</v>
      </c>
      <c r="J31" s="161" t="s">
        <v>114</v>
      </c>
      <c r="K31" s="168">
        <v>66</v>
      </c>
      <c r="L31" s="163">
        <v>30</v>
      </c>
      <c r="M31" s="168">
        <v>85</v>
      </c>
      <c r="N31" s="159">
        <f t="shared" si="1"/>
        <v>151</v>
      </c>
      <c r="O31" s="156">
        <v>31</v>
      </c>
      <c r="U31" s="155">
        <v>29</v>
      </c>
      <c r="V31" s="156">
        <v>21</v>
      </c>
      <c r="W31" s="156">
        <v>32</v>
      </c>
    </row>
    <row r="32" spans="1:23" ht="21.75" thickBot="1">
      <c r="A32" s="159">
        <v>31</v>
      </c>
      <c r="B32" s="161" t="s">
        <v>115</v>
      </c>
      <c r="C32" s="167">
        <v>96</v>
      </c>
      <c r="D32" s="163">
        <v>0</v>
      </c>
      <c r="E32" s="160">
        <v>106</v>
      </c>
      <c r="F32" s="160">
        <f t="shared" si="0"/>
        <v>202</v>
      </c>
      <c r="G32" s="156">
        <v>30</v>
      </c>
      <c r="H32" s="160"/>
      <c r="I32" s="159">
        <v>22</v>
      </c>
      <c r="J32" s="161" t="s">
        <v>112</v>
      </c>
      <c r="K32" s="168">
        <v>75</v>
      </c>
      <c r="L32" s="163">
        <v>18.100000000000001</v>
      </c>
      <c r="M32" s="166">
        <v>76</v>
      </c>
      <c r="N32" s="159">
        <f t="shared" si="1"/>
        <v>151</v>
      </c>
      <c r="O32" s="156">
        <v>31</v>
      </c>
      <c r="U32" s="155">
        <v>30</v>
      </c>
      <c r="V32" s="156">
        <v>20</v>
      </c>
      <c r="W32" s="156">
        <v>30</v>
      </c>
    </row>
    <row r="33" spans="1:23" ht="21.75" thickBot="1">
      <c r="A33" s="159">
        <v>32</v>
      </c>
      <c r="B33" s="161" t="s">
        <v>114</v>
      </c>
      <c r="C33" s="167">
        <v>96</v>
      </c>
      <c r="D33" s="163">
        <v>30</v>
      </c>
      <c r="E33" s="160">
        <v>116</v>
      </c>
      <c r="F33" s="160">
        <f t="shared" si="0"/>
        <v>212</v>
      </c>
      <c r="G33" s="156">
        <v>29</v>
      </c>
      <c r="H33" s="160"/>
      <c r="I33" s="159">
        <v>32</v>
      </c>
      <c r="J33" s="161" t="s">
        <v>115</v>
      </c>
      <c r="K33" s="168">
        <v>96</v>
      </c>
      <c r="L33" s="163">
        <v>0</v>
      </c>
      <c r="M33" s="166">
        <v>71</v>
      </c>
      <c r="N33" s="159">
        <f t="shared" si="1"/>
        <v>167</v>
      </c>
      <c r="O33" s="156">
        <v>29</v>
      </c>
      <c r="U33" s="155">
        <v>31</v>
      </c>
      <c r="V33" s="156">
        <v>19</v>
      </c>
      <c r="W33" s="156">
        <v>29</v>
      </c>
    </row>
    <row r="34" spans="1:23" ht="21.75" thickBot="1">
      <c r="A34" s="159">
        <v>33</v>
      </c>
      <c r="B34" s="161" t="s">
        <v>116</v>
      </c>
      <c r="C34" s="167">
        <v>120</v>
      </c>
      <c r="D34" s="159">
        <v>0</v>
      </c>
      <c r="E34" s="160">
        <v>112</v>
      </c>
      <c r="F34" s="160">
        <f t="shared" si="0"/>
        <v>232</v>
      </c>
      <c r="G34" s="156">
        <v>27</v>
      </c>
      <c r="H34" s="160"/>
      <c r="I34" s="159">
        <v>33</v>
      </c>
      <c r="J34" s="161" t="s">
        <v>116</v>
      </c>
      <c r="K34" s="168">
        <v>120</v>
      </c>
      <c r="L34" s="159">
        <v>0</v>
      </c>
      <c r="M34" s="166">
        <v>81</v>
      </c>
      <c r="N34" s="159">
        <f t="shared" si="1"/>
        <v>201</v>
      </c>
      <c r="O34" s="156">
        <v>27</v>
      </c>
      <c r="U34" s="155">
        <v>32</v>
      </c>
      <c r="V34" s="156">
        <v>18</v>
      </c>
      <c r="W34" s="156">
        <v>27</v>
      </c>
    </row>
    <row r="35" spans="1:23" ht="19.5" thickBot="1">
      <c r="A35" s="159">
        <v>34</v>
      </c>
      <c r="B35" s="161" t="s">
        <v>117</v>
      </c>
      <c r="C35" s="175" t="s">
        <v>118</v>
      </c>
      <c r="D35" s="175">
        <v>17</v>
      </c>
      <c r="E35" s="176" t="s">
        <v>118</v>
      </c>
      <c r="F35" s="177"/>
      <c r="G35" s="156"/>
      <c r="H35" s="160"/>
      <c r="I35" s="159">
        <v>34</v>
      </c>
      <c r="J35" s="178" t="s">
        <v>117</v>
      </c>
      <c r="K35" s="175" t="s">
        <v>118</v>
      </c>
      <c r="L35" s="176">
        <v>17</v>
      </c>
      <c r="M35" s="175" t="s">
        <v>118</v>
      </c>
      <c r="N35" s="179"/>
      <c r="O35" s="156">
        <v>26</v>
      </c>
      <c r="U35" s="155">
        <v>33</v>
      </c>
      <c r="V35" s="156">
        <v>17</v>
      </c>
      <c r="W35" s="156">
        <v>26</v>
      </c>
    </row>
    <row r="36" spans="1:23" ht="18" thickBot="1">
      <c r="A36" s="159">
        <v>35</v>
      </c>
      <c r="B36" s="161" t="s">
        <v>119</v>
      </c>
      <c r="C36" s="178">
        <v>94</v>
      </c>
      <c r="D36" s="176">
        <v>27</v>
      </c>
      <c r="E36" s="176" t="s">
        <v>118</v>
      </c>
      <c r="F36" s="177"/>
      <c r="G36" s="177"/>
      <c r="H36" s="177"/>
      <c r="I36" s="176">
        <v>35</v>
      </c>
      <c r="J36" s="178" t="s">
        <v>119</v>
      </c>
      <c r="K36" s="178">
        <v>67</v>
      </c>
      <c r="L36" s="176">
        <v>27</v>
      </c>
      <c r="M36" s="175" t="s">
        <v>118</v>
      </c>
      <c r="N36" s="159"/>
      <c r="U36" s="155">
        <v>34</v>
      </c>
      <c r="V36" s="156">
        <v>17</v>
      </c>
      <c r="W36" s="156">
        <v>26</v>
      </c>
    </row>
    <row r="37" spans="1:23" ht="18" thickBot="1">
      <c r="G37" s="177"/>
      <c r="H37" s="177"/>
      <c r="I37" s="176">
        <v>24</v>
      </c>
      <c r="U37" s="155">
        <v>35</v>
      </c>
      <c r="V37" s="156">
        <v>16</v>
      </c>
      <c r="W37" s="156">
        <v>24</v>
      </c>
    </row>
    <row r="38" spans="1:23" ht="15.75" thickBot="1">
      <c r="U38" s="155">
        <v>36</v>
      </c>
      <c r="V38" s="156">
        <v>15</v>
      </c>
      <c r="W38" s="156">
        <v>23</v>
      </c>
    </row>
    <row r="39" spans="1:23" ht="15.75" thickBot="1">
      <c r="U39" s="155">
        <v>37</v>
      </c>
      <c r="V39" s="156">
        <v>14</v>
      </c>
      <c r="W39" s="156">
        <v>21</v>
      </c>
    </row>
  </sheetData>
  <mergeCells count="2">
    <mergeCell ref="B1:E1"/>
    <mergeCell ref="J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kobieta_prev</vt:lpstr>
      <vt:lpstr>Cup 23.04.2022</vt:lpstr>
      <vt:lpstr>Ranking Cup 23.04.2022</vt:lpstr>
      <vt:lpstr>Cup 21.05.2022</vt:lpstr>
      <vt:lpstr>Ranking Cup 21.05.2022</vt:lpstr>
      <vt:lpstr>Cup 25.06.2022</vt:lpstr>
      <vt:lpstr>Ranking Cup 25.06.2022</vt:lpstr>
      <vt:lpstr>Mistrzostwa Bydgoszczy</vt:lpstr>
      <vt:lpstr>Mistrzostwa Bydgoszczy Ranking</vt:lpstr>
      <vt:lpstr>Ranking All</vt:lpstr>
      <vt:lpstr>Ranking stroke play</vt:lpstr>
      <vt:lpstr>Ranking STB</vt:lpstr>
      <vt:lpstr>tmp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tomasz.kordek@intel.com</dc:creator>
  <cp:lastModifiedBy>Admin</cp:lastModifiedBy>
  <dcterms:created xsi:type="dcterms:W3CDTF">2014-05-28T19:21:17Z</dcterms:created>
  <dcterms:modified xsi:type="dcterms:W3CDTF">2022-09-28T18:47:33Z</dcterms:modified>
</cp:coreProperties>
</file>